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3" activeTab="9"/>
  </bookViews>
  <sheets>
    <sheet name="17a (2)" sheetId="1" r:id="rId1"/>
    <sheet name="17 (2)" sheetId="2" r:id="rId2"/>
    <sheet name="5 (2)" sheetId="3" r:id="rId3"/>
    <sheet name="4 (2)" sheetId="4" r:id="rId4"/>
    <sheet name="1" sheetId="5" r:id="rId5"/>
    <sheet name="2" sheetId="6" r:id="rId6"/>
    <sheet name="3" sheetId="7" r:id="rId7"/>
    <sheet name="3a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  <sheet name="13" sheetId="18" r:id="rId18"/>
    <sheet name="14" sheetId="19" r:id="rId19"/>
    <sheet name="15" sheetId="20" r:id="rId20"/>
    <sheet name="16" sheetId="21" r:id="rId21"/>
    <sheet name="17" sheetId="22" r:id="rId22"/>
    <sheet name="17a" sheetId="23" r:id="rId23"/>
  </sheets>
  <definedNames/>
  <calcPr fullCalcOnLoad="1"/>
</workbook>
</file>

<file path=xl/comments7.xml><?xml version="1.0" encoding="utf-8"?>
<comments xmlns="http://schemas.openxmlformats.org/spreadsheetml/2006/main">
  <authors>
    <author>Kazimiera Wyrębak-Kołek</author>
  </authors>
  <commentList>
    <comment ref="E9" authorId="0">
      <text>
        <r>
          <rPr>
            <b/>
            <sz val="8"/>
            <rFont val="Tahoma"/>
            <family val="0"/>
          </rPr>
          <t>Kazimiera Wyrębak-</t>
        </r>
      </text>
    </comment>
  </commentList>
</comments>
</file>

<file path=xl/comments8.xml><?xml version="1.0" encoding="utf-8"?>
<comments xmlns="http://schemas.openxmlformats.org/spreadsheetml/2006/main">
  <authors>
    <author>Kazimiera Wyrębak-Kołek</author>
  </authors>
  <commentList>
    <comment ref="E20" authorId="0">
      <text>
        <r>
          <rPr>
            <b/>
            <sz val="8"/>
            <rFont val="Tahoma"/>
            <family val="0"/>
          </rPr>
          <t>Kazimiera Wyrębak-Kołek: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<sst xmlns="http://schemas.openxmlformats.org/spreadsheetml/2006/main" count="1339" uniqueCount="551">
  <si>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</si>
  <si>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</si>
  <si>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</si>
  <si>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</si>
  <si>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</si>
  <si>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</si>
  <si>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</si>
  <si>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</si>
  <si>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</si>
  <si>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</si>
  <si>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</si>
  <si>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</si>
  <si>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</si>
  <si>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</si>
  <si>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</si>
  <si>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</si>
  <si>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</si>
  <si>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</si>
  <si>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</si>
  <si>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</si>
  <si>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</si>
  <si>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</si>
  <si>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</si>
  <si>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</si>
  <si>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</si>
  <si>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</si>
  <si>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</si>
  <si>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</si>
  <si>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</si>
  <si>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</si>
  <si>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</si>
  <si>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</si>
  <si>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</si>
  <si>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</si>
  <si>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</si>
  <si>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</si>
  <si>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</si>
  <si>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</si>
  <si>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</si>
  <si>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</si>
  <si>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</si>
  <si>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</si>
  <si>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</si>
  <si>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</si>
  <si>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</si>
  <si>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</si>
  <si>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</si>
  <si>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</si>
  <si>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</si>
  <si>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</si>
  <si>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</si>
  <si>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</si>
  <si>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</si>
  <si>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</si>
  <si>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</si>
  <si>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</si>
  <si>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</si>
  <si>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</si>
  <si>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</si>
  <si>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</si>
  <si>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</si>
  <si>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</si>
  <si>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</si>
  <si>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</si>
  <si>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</si>
  <si>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</si>
  <si>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</si>
  <si>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</si>
  <si>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</si>
  <si>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</si>
  <si>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</si>
  <si>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</si>
  <si>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</si>
  <si>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</si>
  <si>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</si>
  <si>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</si>
  <si>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</si>
  <si>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</si>
  <si>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</si>
  <si>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</si>
  <si>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</si>
  <si>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</si>
  <si>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</si>
  <si>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</si>
  <si>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</si>
  <si>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</si>
  <si>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</si>
  <si>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</si>
  <si>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</si>
  <si>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</si>
  <si>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</si>
  <si>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</si>
  <si>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</si>
  <si>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</si>
  <si>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</si>
  <si>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</si>
  <si>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</si>
  <si>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</si>
  <si>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</si>
  <si>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</si>
  <si>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</si>
  <si>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</si>
  <si>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</si>
  <si>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</si>
  <si>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</si>
  <si>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</si>
  <si>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</si>
  <si>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</si>
  <si>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</si>
  <si>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</si>
  <si>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</si>
  <si>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</si>
  <si>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</si>
  <si>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</si>
  <si>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</si>
  <si>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</si>
  <si>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</si>
  <si>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</si>
  <si>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</si>
  <si>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</si>
  <si>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</si>
  <si>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</si>
  <si>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</si>
  <si>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</si>
  <si>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</si>
  <si>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</si>
  <si>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</si>
  <si>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</si>
  <si>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</si>
  <si>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Pochodne od wynagro-
dzeń</t>
  </si>
  <si>
    <t>Gospodarki Zasobem Geodezyjnym i Kartograficznym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</si>
  <si>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</si>
  <si>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</si>
  <si>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</si>
  <si>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</si>
  <si>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</si>
  <si>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</si>
  <si>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</si>
  <si>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</si>
  <si>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</si>
  <si>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</si>
  <si>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</si>
  <si>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</si>
  <si>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</si>
  <si>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</si>
  <si>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</si>
  <si>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</si>
  <si>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</si>
  <si>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§*</t>
  </si>
  <si>
    <t>Wydatki na na obsługę długu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</si>
  <si>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</si>
  <si>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fakultatywnego wykorzystania</t>
    </r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</si>
  <si>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</si>
  <si>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</si>
  <si>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</si>
  <si>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</si>
  <si>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</si>
  <si>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</si>
  <si>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Nazwa zadania inwestycyjnego</t>
  </si>
  <si>
    <t>środki pochodzące
z innych  źródeł*</t>
  </si>
  <si>
    <t>Klasyfikacja (dział, rozdział,
paragraf)</t>
  </si>
  <si>
    <t>Źródła sfinansowania deficytu lub rozdysponowanie nadwyżki budżetowej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</si>
  <si>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</si>
  <si>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</si>
  <si>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</si>
  <si>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</si>
  <si>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</si>
  <si>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</si>
  <si>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</si>
  <si>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</si>
  <si>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</si>
  <si>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</si>
  <si>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</si>
  <si>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</si>
  <si>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</si>
  <si>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</si>
  <si>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</si>
  <si>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</si>
  <si>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</si>
  <si>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</si>
  <si>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</si>
  <si>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Rachunki dochodów własnych jednostek budżetowych</t>
  </si>
  <si>
    <t>W odniesieniu do rachunku dochodów własnych jednostek budżetowych:</t>
  </si>
  <si>
    <t>Stan środków obrotowych** na początek roku</t>
  </si>
  <si>
    <t>inwestycje</t>
  </si>
  <si>
    <t>§265, §266</t>
  </si>
  <si>
    <t>dotacje z budżetu***</t>
  </si>
  <si>
    <t>Stan środków obrotowych** na koniec roku</t>
  </si>
  <si>
    <t>* dochody</t>
  </si>
  <si>
    <t>** stan środków pieniężnych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</si>
  <si>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</si>
  <si>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mogą dotyczyć przedszkoli samorządowych (art. 80 ust. 4 i art. 90 ust. 4 ustawy o systemie oświaty w związku z art. 106 ust. 2 pkt 2 i art. 184 ust. 1 pkt 14 ustawy o finansach publicznych)</t>
    </r>
  </si>
  <si>
    <t>Plan przychodów i wydatków Gminnego* Funduszu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</si>
  <si>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w przypadku przejęcia zadania na podstawie porozumienia z powiatem</t>
    </r>
  </si>
  <si>
    <t>Przedmiot i cel umowy</t>
  </si>
  <si>
    <t>Przewidywany stan na koniec roku</t>
  </si>
  <si>
    <t>Rodzaj</t>
  </si>
  <si>
    <t>wykonanie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</si>
  <si>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</si>
  <si>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</si>
  <si>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</si>
  <si>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</si>
  <si>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</si>
  <si>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</si>
  <si>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</si>
  <si>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</si>
  <si>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</si>
  <si>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</si>
  <si>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</si>
  <si>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</si>
  <si>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</si>
  <si>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Prognozowana sytuacja finansowa gminy w latach spłaty długu</t>
  </si>
  <si>
    <t>Lata spłaty kredytu/pożyczki</t>
  </si>
  <si>
    <t>Dochody ogółem:(A+B+C)</t>
  </si>
  <si>
    <t>A.</t>
  </si>
  <si>
    <t>Dochody własne, w tym: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</si>
  <si>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</si>
  <si>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</si>
  <si>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</si>
  <si>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</si>
  <si>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</si>
  <si>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</si>
  <si>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</si>
  <si>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</si>
  <si>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</si>
  <si>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</si>
  <si>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</si>
  <si>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</si>
  <si>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</si>
  <si>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</si>
  <si>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</si>
  <si>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</si>
  <si>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</si>
  <si>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</si>
  <si>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</si>
  <si>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</si>
  <si>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</si>
  <si>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</si>
  <si>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</si>
  <si>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</si>
  <si>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</si>
  <si>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</si>
  <si>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</si>
  <si>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z tego</t>
  </si>
  <si>
    <t>bieżące</t>
  </si>
  <si>
    <t>majątkowe</t>
  </si>
  <si>
    <t>Plan dochodów budżetu gminy na 2008 r.</t>
  </si>
  <si>
    <t>Przewidywane wyk. za 2007 r.</t>
  </si>
  <si>
    <t>Plan
2008 r.</t>
  </si>
  <si>
    <t>Wydatki budżetu gminy na  2008 r.</t>
  </si>
  <si>
    <t>Przewidywane wykonanie za 2007 r.</t>
  </si>
  <si>
    <t>Plan
na 2008 r.</t>
  </si>
  <si>
    <t>Limity wydatków na wieloletnie programy inwestycyjne w latach 2008 - 2010</t>
  </si>
  <si>
    <t>rok budżetowy 2008 (8+9+10+11)</t>
  </si>
  <si>
    <t>2010 r.</t>
  </si>
  <si>
    <t>Zadania inwestycyjne w 2008 r.</t>
  </si>
  <si>
    <t>z tego: 2008 r.</t>
  </si>
  <si>
    <t>2011 r.***</t>
  </si>
  <si>
    <t>*** - rok 2011 do wykorzystania fakultatywnego</t>
  </si>
  <si>
    <t>w 2008 r. - przychody i rozchody budżetu</t>
  </si>
  <si>
    <t>wykonanie 2007*</t>
  </si>
  <si>
    <t>Dochody i wydatki związane z realizacją zadań z zakresu administracji rządowej i innych zadań zleconych odrębnymi ustawami w 2008 r.</t>
  </si>
  <si>
    <t>Dochody i wydatki związane z realizacją zadań z zakresu administracji rządowej realizowanych na podstawie porozumień z organami administracji rządowej w 2008 r.</t>
  </si>
  <si>
    <t>Dochody i wydatki związane z realizacją zadań realizowanych na podstawie porozumień (umów) między jednostkami samorządu terytorialnego w 2008 r.</t>
  </si>
  <si>
    <t xml:space="preserve"> oraz dochodów i wydatków rachunków dochodów własnych na 2008 r.</t>
  </si>
  <si>
    <t>Rozliczenie z budżetem z tytułu wpłat nadwyżek środków za 2007 r.</t>
  </si>
  <si>
    <t>Dotacje przedmiotowe w 2008 r.</t>
  </si>
  <si>
    <t>Dotacje podmiotowe* w 2008 r.</t>
  </si>
  <si>
    <t>Dotacje celowe na zadania własne gminy realizowane przez podmioty należące
i nienależące do sektora finansów publicznych w 2008 r.</t>
  </si>
  <si>
    <t>Plan na 2008 r.</t>
  </si>
  <si>
    <t>Wydatki jednostek pomocniczych w 2008 r.</t>
  </si>
  <si>
    <t>Prognoza kwoty długu gminy na rok 2008 i lata następne</t>
  </si>
  <si>
    <t>31.12.2007 r.</t>
  </si>
  <si>
    <t>Przewidywane wykonanie w 2007 r.</t>
  </si>
  <si>
    <t>2010 - 1.500.000 zł, 
w tym wydatki budżetu 
1.000.000 zł</t>
  </si>
  <si>
    <t>2008-2010</t>
  </si>
  <si>
    <t>Rolnictwo i łowiectwo</t>
  </si>
  <si>
    <t>Infrastruktura wodociągowa i sanitacja wsi</t>
  </si>
  <si>
    <t>Zakup usług pozostałych</t>
  </si>
  <si>
    <t>Kary i odszkodowania wypłacane na rzecz osób fizycznych</t>
  </si>
  <si>
    <t>Wydatki inwestycyjne jednostek budżetowych</t>
  </si>
  <si>
    <t>Izby Rolnicze</t>
  </si>
  <si>
    <t>Wpłaty gmin na rzecz izb rolniczych w wys.2% uzyskanych wpływów z podatku rolnego</t>
  </si>
  <si>
    <t>Pozostała działalność</t>
  </si>
  <si>
    <t>Wynagrodzenia bezosobowe</t>
  </si>
  <si>
    <t>Zakup materiałów i wyposażenia</t>
  </si>
  <si>
    <t>Różne opłaty i składki</t>
  </si>
  <si>
    <t>Transport i łączność</t>
  </si>
  <si>
    <t xml:space="preserve">Wydatki inwestycyjne jednostek budżetowych </t>
  </si>
  <si>
    <t>Gospodarka mieszkaniowa</t>
  </si>
  <si>
    <t>Zakup energii</t>
  </si>
  <si>
    <t>Działalność usługowa</t>
  </si>
  <si>
    <t>Plany zagospodarowania przestrzennego</t>
  </si>
  <si>
    <t xml:space="preserve">Zakup usług pozostałych </t>
  </si>
  <si>
    <t>Opracowanie geod i kartograficzne</t>
  </si>
  <si>
    <t>Cmentarze</t>
  </si>
  <si>
    <t>Administracja publiczna</t>
  </si>
  <si>
    <t>Urzędy Wojewódzkie</t>
  </si>
  <si>
    <t>Wynagrodzenia osobowe pracowników</t>
  </si>
  <si>
    <t>Dodatkowe wynagrodzenia roczne</t>
  </si>
  <si>
    <t>Składki na ubezpieczenia społeczne</t>
  </si>
  <si>
    <t>Składki na Fundusz Pracy</t>
  </si>
  <si>
    <t>Odpis na zakładowy fundusz świadczeń socjalnych</t>
  </si>
  <si>
    <t>Rady gmin</t>
  </si>
  <si>
    <t xml:space="preserve">Różne wydatki na rzecz osób fizycznych </t>
  </si>
  <si>
    <t>Podróże krajowe służbowe</t>
  </si>
  <si>
    <t>Szkolenie pracowników niebędących członkami korpusu służby cywilnej</t>
  </si>
  <si>
    <t>Urzędy gmin</t>
  </si>
  <si>
    <t>Wydatki osobowe nie zaliczane do wynagrodzeń</t>
  </si>
  <si>
    <t>Wpłaty na PFRON</t>
  </si>
  <si>
    <t>Zakup usług remontowych</t>
  </si>
  <si>
    <t>Zakup usług zdrowotnych</t>
  </si>
  <si>
    <t>Zakup usług informatycznych</t>
  </si>
  <si>
    <t>Opłaty z tytułu zakupu usług telekomunikacyjnych telefonii komórkowej</t>
  </si>
  <si>
    <t>Opłaty z tytułu zakupu usług telekomunikacyjnych telefonii stacjonarnej</t>
  </si>
  <si>
    <t>Podróże służbowe zagraniczne</t>
  </si>
  <si>
    <t>Zakup materiałów papierniczych do sprzętu drukarskiego i urządzeń kserograficznych</t>
  </si>
  <si>
    <t>Zakup akcesoriów komputerowych, w tym programów i licencji</t>
  </si>
  <si>
    <t xml:space="preserve">Wydatki na zakupy inwestycyjne jednostek budżetowych </t>
  </si>
  <si>
    <t>Urzędy naczelnych organów władzy państwowej, kontroli i ochrony prawa oraz sądownictwa</t>
  </si>
  <si>
    <t>Urzędy naczelnych organów władzy państwowej, kontroli i ochrony prawa</t>
  </si>
  <si>
    <t>Wybory do Sejmu i Senatu</t>
  </si>
  <si>
    <t>Różne wydatki na rzecz osób fizycznych</t>
  </si>
  <si>
    <t>Składki na fundusz pracy</t>
  </si>
  <si>
    <t>Bezpieczeństwo publiczne i ochrona przeciwpożarowa</t>
  </si>
  <si>
    <t>Ochotnicze straże pożarne</t>
  </si>
  <si>
    <t>Składki na ubezpieczenie społeczne</t>
  </si>
  <si>
    <t>Obrona cywilna</t>
  </si>
  <si>
    <t>Zakup  materiałów i wyposażenia</t>
  </si>
  <si>
    <t>Dochody od osób prawnych, od osób fizycznych i od innych jednostek nieposiadających osobowości prawnej oraz wydatki związane z ich poborem</t>
  </si>
  <si>
    <t>Pobór podatków, opłat i nieopodatkowanych należności budżetowych</t>
  </si>
  <si>
    <t xml:space="preserve">Wynagrodzenia agencyjno - prowizyjne </t>
  </si>
  <si>
    <t>Obsługa długu publicznego</t>
  </si>
  <si>
    <t>Obsługa papierów wartościowych, kredytów i pożyczek jednostek samorządu terytorialnego</t>
  </si>
  <si>
    <t xml:space="preserve"> Odsetki od krajowych skarbowych papierów wartościowych oraz pożyczek i kredytów</t>
  </si>
  <si>
    <t>Różne rozliczenia</t>
  </si>
  <si>
    <t>Rezerwy ogólne i celowe</t>
  </si>
  <si>
    <t>Rezerwy</t>
  </si>
  <si>
    <t>Oświata i wychowanie-</t>
  </si>
  <si>
    <t>Szkoły podstawowe-</t>
  </si>
  <si>
    <t>Nagrody i wydatki osobowe nie zaliczone do wynagrodzeń</t>
  </si>
  <si>
    <t xml:space="preserve">Wynagrodzenia osobowe pracowników </t>
  </si>
  <si>
    <t xml:space="preserve">Składki na ubezpieczenia społeczne </t>
  </si>
  <si>
    <t xml:space="preserve">Zakup materiałów i wyposażenia </t>
  </si>
  <si>
    <t>Zakup pomocy naukowych, dydaktycznych i książek</t>
  </si>
  <si>
    <t xml:space="preserve">Zakup energii </t>
  </si>
  <si>
    <t xml:space="preserve">Zakup usług remontowych </t>
  </si>
  <si>
    <t>Opłaty za usługi internetowe</t>
  </si>
  <si>
    <t>Kary i odszkodowania wypłacone na rzecz osób prawnych</t>
  </si>
  <si>
    <t>Przedszkola  -</t>
  </si>
  <si>
    <t>Zakup usług do sieci internet</t>
  </si>
  <si>
    <t>Gimnazja -</t>
  </si>
  <si>
    <t>Wynagrodzenie bezosobowe</t>
  </si>
  <si>
    <t xml:space="preserve">zakup usług pozostałych </t>
  </si>
  <si>
    <t xml:space="preserve">Różne opłaty i składki </t>
  </si>
  <si>
    <t>Szkolenia pracowników</t>
  </si>
  <si>
    <t>Dowożenie uczniów do szkół</t>
  </si>
  <si>
    <t xml:space="preserve">Dokształcanie i doskonalenie nauczycieli </t>
  </si>
  <si>
    <t>Ochrona zdrowia</t>
  </si>
  <si>
    <t>Zwalczanie narkomanii</t>
  </si>
  <si>
    <t>Przeciwdziałanie alkoholizmowi (wydawanie zezwoleń na sprzedaż napojów alkoholowych)</t>
  </si>
  <si>
    <t>Krajowe podróże służbowe</t>
  </si>
  <si>
    <t xml:space="preserve">Pomoc Społeczna </t>
  </si>
  <si>
    <t>Domy Pomocy Społecznej</t>
  </si>
  <si>
    <t>Zakup usług przez jednostkę samorządu od innych jednostek</t>
  </si>
  <si>
    <t>Ośrodki wsparcia (Warmia)</t>
  </si>
  <si>
    <t>Zakup środków żywności</t>
  </si>
  <si>
    <t>Świadczenia rodzinne oraz składki na ubezpieczenie emerytalne i rentowe z ubezpieczenia społecznego</t>
  </si>
  <si>
    <t>Świadczenia społeczne</t>
  </si>
  <si>
    <t>Dodatkowe wynagrodzenie roczne</t>
  </si>
  <si>
    <t>Zakładowy Fundusz Świadczeń Socjalnych</t>
  </si>
  <si>
    <t>Składki na ubezpieczenia zdrowotne za osoby pobierające świadczenia, w tym bieżące</t>
  </si>
  <si>
    <t>Zasiłki i pomoc  w naturze oraz składki na ubezpieczenia społeczne i zdrowotne</t>
  </si>
  <si>
    <t>Dodatki mieszkaniowe, w tym wydatki bieżące</t>
  </si>
  <si>
    <t xml:space="preserve">Ośrodki pomocy społecznej </t>
  </si>
  <si>
    <t>Usługi opiekuńcze</t>
  </si>
  <si>
    <t>Wynagrodzenie osobowe pracowników</t>
  </si>
  <si>
    <t>Pozostała działalność, w tym wydatki bieżące</t>
  </si>
  <si>
    <t>Edukacyjna opieka wychowawcza</t>
  </si>
  <si>
    <t>Pomoc materialna dla uczniów</t>
  </si>
  <si>
    <t>Stypendia dla uczniów</t>
  </si>
  <si>
    <t>Inne formy pomocy dla uczniów</t>
  </si>
  <si>
    <t>Gospodarka komunalna i ochrona środowiska</t>
  </si>
  <si>
    <t>Oczyszczanie miast i wsi</t>
  </si>
  <si>
    <t>Utrzymanie zieleni w miastach i gminie</t>
  </si>
  <si>
    <t>Oświetlenie ulic ,placów i dróg</t>
  </si>
  <si>
    <t>Pozostała  działalność</t>
  </si>
  <si>
    <t>Kultura i ochrona dziedzictwa narodowego</t>
  </si>
  <si>
    <t>Pozostałe zadania w zakresie kultury</t>
  </si>
  <si>
    <t>Dotacja celowa z budżetu na finansowanie lub dofinansowanie zadań zleconych do realizacji pozostałym jednostkom niezaliczonym do sektora finansów publicznych-</t>
  </si>
  <si>
    <t>Domy i Ośrodki Kultury, świetlice i kluby</t>
  </si>
  <si>
    <t>Dotacja podmiotowa z budżetu dla samorządowej instytucji kultury</t>
  </si>
  <si>
    <t xml:space="preserve">Biblioteka </t>
  </si>
  <si>
    <t>Kultura fizyczna i sport</t>
  </si>
  <si>
    <t>Zadania w zakresie kultury fizycznej i sportu</t>
  </si>
  <si>
    <t>Dotacja celowa z budżetu na finansowanie lub dofinansowanie zadań zleconych do realizacji pozostałym jednostkom niezaliczonym do sektora finansów publicznych</t>
  </si>
  <si>
    <t>Dotacje celowe otrzymane z budżetu państwa na realizację zadań bieżących z zakresu administracji rządowej zleconych gminie</t>
  </si>
  <si>
    <t>Leśnictwo</t>
  </si>
  <si>
    <t>Gospodarka leśna</t>
  </si>
  <si>
    <t>Dochody z najmu i dzierżawy składników majątkowych jednostek samorządu terytorialnego (obwody łowieckie)</t>
  </si>
  <si>
    <t>Gospodarka gruntami i nieruchomościami</t>
  </si>
  <si>
    <t>Wpływy z opłat  za użytkowanie wieczyste i zarząd /w tym: należności/</t>
  </si>
  <si>
    <t>Dochody z najmu i dzierżawy składników majątkowych jednostek samorządu terytorialnego/w tym: należności/</t>
  </si>
  <si>
    <t>Wpływy z tytułu przekształcenia prawa użytkowania wieczystego przysługującego osobom fizycznym w prawo własności</t>
  </si>
  <si>
    <t xml:space="preserve">Wpływy z usług </t>
  </si>
  <si>
    <t>Wpływy ze sprzedaży składników majątkowych</t>
  </si>
  <si>
    <t>Odsetki od nieterminowych wpłat podatków i opłat</t>
  </si>
  <si>
    <t>Pozostałe odsetki</t>
  </si>
  <si>
    <t>Wpływy z różnych dochodów</t>
  </si>
  <si>
    <t>Opracowania geodezyjne i kartograficzne</t>
  </si>
  <si>
    <t>Dotacje celowe otrzymane z budżetu państwa na  zadania bieżące  realizowane przez gminę na podstawie porozumień z organami  administracji rządowej</t>
  </si>
  <si>
    <t>Urzędy Gmin</t>
  </si>
  <si>
    <t>Wpływy z różnych opłat</t>
  </si>
  <si>
    <t>Dochody od osób prawnych, od osób fizycznych i od innych jednostek nie posiadających osobowości prawnej oraz wydatki związane z ich poborem</t>
  </si>
  <si>
    <t>Wpływy z podatku dochodowego od osób fizycznych (udziały gmin w dochodach z podatku)</t>
  </si>
  <si>
    <t>Podatek od działalności gospodarczej osób fizycznych opłacanych w formie karty podatkowej</t>
  </si>
  <si>
    <t>Wpływy z podatku rolnego, podatku leśnego, podatku od czynności cywilno-prawnych, podatku od spadków i darowizn oraz podatków i opłat lokalnych od osób prawnych (dochody własne gmin)</t>
  </si>
  <si>
    <t xml:space="preserve">Podatek od nieruchomości </t>
  </si>
  <si>
    <t xml:space="preserve">Podatek rolny  </t>
  </si>
  <si>
    <t>Podatek leśny</t>
  </si>
  <si>
    <t>Podatek od środków transportowych</t>
  </si>
  <si>
    <t>Odsetki od nieterminowych wpłat z tytułu podatków i opłat</t>
  </si>
  <si>
    <t>Wpływy z podatku rolnego, podatku leśnego, podatku od czynności cywilno-prawnych, podatku od spadków i darowizn oraz podatków i opłat lokalnych od osób fizycznych</t>
  </si>
  <si>
    <t xml:space="preserve">Podatek rolny </t>
  </si>
  <si>
    <t>Podatek od spadków i darowizn</t>
  </si>
  <si>
    <t>Podatek od posiadania psów</t>
  </si>
  <si>
    <t>Wpływy z opłaty targowej</t>
  </si>
  <si>
    <t>Wpływy z opłaty miejscowej</t>
  </si>
  <si>
    <t>Wpływy z innych opłat lokalnych</t>
  </si>
  <si>
    <t>Podatek od czynności cywilnoprawnych</t>
  </si>
  <si>
    <t>Wpływy z innych opłat stanowiących dochody jednostek samorządu terytorialnego na podstawie ustaw</t>
  </si>
  <si>
    <t>Wpływy z opłaty skarbowej</t>
  </si>
  <si>
    <t>Opłata planistyczna</t>
  </si>
  <si>
    <t>Udziały gmin w podatkach stanowiących dochód budżetu państwa</t>
  </si>
  <si>
    <t>Podatek dochodowy od osób fizycznych</t>
  </si>
  <si>
    <t>Podatek dochodowy od osób prawnych</t>
  </si>
  <si>
    <t>Część oświatowa subwencji ogólnej dla jednostek samorządu terytorialnego</t>
  </si>
  <si>
    <t>Subwencje ogólne z budżetu państwa</t>
  </si>
  <si>
    <t>Część wyrównawcza subwencji ogólnej  dla gmin</t>
  </si>
  <si>
    <t>Część równoważąca subwencji ogólnej dla gmin</t>
  </si>
  <si>
    <t>Oświata i wychowanie</t>
  </si>
  <si>
    <t>Szkoły podstawowe</t>
  </si>
  <si>
    <t>Dotacje celowe otrzymane z budżetu państwa na  realizację własnych zadań bieżących gminy</t>
  </si>
  <si>
    <t>Przedszkola</t>
  </si>
  <si>
    <t>Przeciwdziałanie alkoholizmowi</t>
  </si>
  <si>
    <t>Wpływy z opłat za zezwolenia na sprzedaż alkoholu</t>
  </si>
  <si>
    <t>Dotacje celowe otrzymane z budżetu państwa na realizację zadań bieżących z zakresu administracji rządowej oraz innych zadań zleconych gminie ustawami</t>
  </si>
  <si>
    <t>Pomoc społeczna</t>
  </si>
  <si>
    <t>Ośrodki wsparcia</t>
  </si>
  <si>
    <t>Środki na dofinansowanie własnych zadań bieżących pozyskane z innych źródeł</t>
  </si>
  <si>
    <t>Świadczenia rodzinne oraz składki na ubezpieczenia emerytalne i rentowe z ubezpieczenia społecznego</t>
  </si>
  <si>
    <t>Składki na ubezpieczenia zdrowotne opłacane za osoby pobierające niektóre świadczenia z pomocy społecznej</t>
  </si>
  <si>
    <t>Zasiłki i pomoc w naturze oraz skłądki na ubezpieczenie społeczne</t>
  </si>
  <si>
    <t>Dotacje celowe otrzymane z budżetu państawa na realizacje własnych zadań bieżących gminy</t>
  </si>
  <si>
    <t>Ośrodki pomocy społecznej</t>
  </si>
  <si>
    <t xml:space="preserve">Dotacje celowe otrzymane z budżetu państawa na realizacje własnych zadań bieżących gminy </t>
  </si>
  <si>
    <t>Usługi opiekuńcze i specjalistyczne usługi opiekuńcze</t>
  </si>
  <si>
    <t xml:space="preserve">Dotacje celowe otrzymane z budżetu państwa na realizację własnych zadań bieżących gminy </t>
  </si>
  <si>
    <t>Edukacyjna opieka  wychowawcza</t>
  </si>
  <si>
    <t>010</t>
  </si>
  <si>
    <t>01010</t>
  </si>
  <si>
    <t>01030</t>
  </si>
  <si>
    <t>01095</t>
  </si>
  <si>
    <t>Szkolenia pracownikow</t>
  </si>
  <si>
    <t>020</t>
  </si>
  <si>
    <t>02001</t>
  </si>
  <si>
    <t xml:space="preserve">Wydatkina zakupy inwestycyjne jednostek budżetowych </t>
  </si>
  <si>
    <t>jednostka samorzadu terytorialnego</t>
  </si>
  <si>
    <t>jednostka samorządu terytorialnego</t>
  </si>
  <si>
    <t>j.w.</t>
  </si>
  <si>
    <t>Odbudowa Ratusza Staromiejskiego w Pieniężnie</t>
  </si>
  <si>
    <t>6050</t>
  </si>
  <si>
    <t>6059      6058</t>
  </si>
  <si>
    <t xml:space="preserve">Budowa kanalizacji sanitarnej przy ul. Sienkiewicza w Pieniężnie </t>
  </si>
  <si>
    <t>Budowa kanalizacji sanitarnej z przyłączami Pieniężno I-Kierpajny Wielkie oraz wodociagu z przyłączami Kajnity-Kolonia Kajnity</t>
  </si>
  <si>
    <t>j.w</t>
  </si>
  <si>
    <t>Budowa sieci wodociągowej i kanalizacyjnej z przyłączami Kolonia Wojnity-Glebiska wieś i projektowana zabudowa letniskowa-dokumentacja</t>
  </si>
  <si>
    <t>Budowa wodociagu wiejskiego Żugienie-Wyrębiska - Gaudyny ze stacja SPC w Żugieniach</t>
  </si>
  <si>
    <t>Zakup działki pod rozbudowę cmentarza komunalnego</t>
  </si>
  <si>
    <t>Budowa drogi Białczyn _ Białczyn</t>
  </si>
  <si>
    <t>Środowiskowy Dom Samopomocy Bajka w Pieniężnie dokumentacja boks garażowy</t>
  </si>
  <si>
    <t>6058      6059</t>
  </si>
  <si>
    <t>Remont Świetlicy Kajnity-U wrót Wałszy -II etap</t>
  </si>
  <si>
    <t>Miejski Dom Kultury</t>
  </si>
  <si>
    <t>Miejska Biblioteka Publiczna</t>
  </si>
  <si>
    <t>Sołectwa</t>
  </si>
  <si>
    <t>Drogi publiczne gminne</t>
  </si>
  <si>
    <t>0750</t>
  </si>
  <si>
    <t>0470</t>
  </si>
  <si>
    <t>0760</t>
  </si>
  <si>
    <t>0830</t>
  </si>
  <si>
    <t>0870</t>
  </si>
  <si>
    <t>0910</t>
  </si>
  <si>
    <t>0920</t>
  </si>
  <si>
    <t>0970</t>
  </si>
  <si>
    <t>0350</t>
  </si>
  <si>
    <t>0310</t>
  </si>
  <si>
    <t>0320</t>
  </si>
  <si>
    <t>0330</t>
  </si>
  <si>
    <t>0340</t>
  </si>
  <si>
    <t>0360</t>
  </si>
  <si>
    <t>0370</t>
  </si>
  <si>
    <t>0430</t>
  </si>
  <si>
    <t>0440</t>
  </si>
  <si>
    <t>0490</t>
  </si>
  <si>
    <t>0500</t>
  </si>
  <si>
    <t>0410</t>
  </si>
  <si>
    <t>0690</t>
  </si>
  <si>
    <t>0480</t>
  </si>
  <si>
    <t>Środki na dofinansowanie własnych inwestycji gmin pozyskane z innych źródeł</t>
  </si>
  <si>
    <t>Dotacje celowe otrzymane z budżetu państwa na realizacje zadań bieżących z zakresu administracji rzadowej oraz innych zadań zleconych gminom ustawami</t>
  </si>
  <si>
    <t>Dotacje celowe otrzymane z budżetu państwa na realizację zadań bieżących z zakresu administracji rządowej oraz innych zadań zleconych gminie  ustawami</t>
  </si>
  <si>
    <t>Dotacje celowe otrzymane z budżetu państwa na  realizację zadań bieżących z zakresu administracji rządowej oraz innych zadań  zleconych gminie ustawami</t>
  </si>
  <si>
    <t>Monitoring miasta Pieniężna</t>
  </si>
  <si>
    <t>Budowa stacji uzdatniania wody w Pieniężnie-dokumentacja</t>
  </si>
  <si>
    <t>Budowa kanalizacji sanitarnej Białczyn-Piotrowiec--Sawity-dokumentacja</t>
  </si>
  <si>
    <t>Budowa Szkoły Podstawowej w Pieniężnie-ekspertyza</t>
  </si>
  <si>
    <t>Przedszkole</t>
  </si>
  <si>
    <t>Gimnazjum</t>
  </si>
  <si>
    <t>Szkoły Podstawowe</t>
  </si>
  <si>
    <t>Środowiskowy Dom Samopomocy "Bajka"</t>
  </si>
  <si>
    <t>0</t>
  </si>
  <si>
    <t>§  690</t>
  </si>
  <si>
    <t>§  2960</t>
  </si>
  <si>
    <t>§  4210</t>
  </si>
  <si>
    <t>§  4300</t>
  </si>
  <si>
    <t>z podatków i opłat</t>
  </si>
  <si>
    <t>0010</t>
  </si>
  <si>
    <t>0020</t>
  </si>
  <si>
    <r>
      <t xml:space="preserve">Nazwa projektu: </t>
    </r>
    <r>
      <rPr>
        <b/>
        <sz val="8"/>
        <rFont val="Arial"/>
        <family val="2"/>
      </rPr>
      <t>Budowa kanalizacji sanitarnej z przepompownią ściekow ul. Sienkiewicza  w Pieniężnie</t>
    </r>
  </si>
  <si>
    <t>010/01010</t>
  </si>
  <si>
    <t>Nazwa projektu: Budowa kanalizacji sanitarnej Pienięzno I-Kierpajny Wielkie i sieci wodociagu z przyłączami Kajnity-kolonia Kajnity</t>
  </si>
  <si>
    <t>Odbudowa Ratusza Staromiejskiego  w Pienieżnie</t>
  </si>
  <si>
    <t>750/75023</t>
  </si>
  <si>
    <t>nazwa projektu:Odnowa wsi-"Uwrót Wałszy-świetlica Kajnity II etap</t>
  </si>
  <si>
    <t>921/92195</t>
  </si>
  <si>
    <t>Program: PROW</t>
  </si>
  <si>
    <t>Program:PROW</t>
  </si>
  <si>
    <t>Program:RPO</t>
  </si>
  <si>
    <t>Priorytet  :4.2</t>
  </si>
  <si>
    <r>
      <t>Działanie:</t>
    </r>
    <r>
      <rPr>
        <b/>
        <sz val="8"/>
        <rFont val="Arial"/>
        <family val="2"/>
      </rPr>
      <t>Rozwój,restrukturyzacja i rewitalizacja miast</t>
    </r>
  </si>
  <si>
    <t xml:space="preserve">Program: PROW </t>
  </si>
  <si>
    <t>Prirytet:</t>
  </si>
  <si>
    <t>Razem</t>
  </si>
  <si>
    <t xml:space="preserve">Zadania w zakresie kultury, sztuki, turystyki </t>
  </si>
  <si>
    <t xml:space="preserve">Wydatki na inwestycje i zakupy inwestycyjneinwestycyjne jednostek budżetowych </t>
  </si>
  <si>
    <t>Zarzadzanie kryzysowe</t>
  </si>
  <si>
    <t>Oddziały przedszkolne w szkołach podstawowych</t>
  </si>
  <si>
    <t>Budowa wodociagu wiejskiego Łajsy-Pajtuny-dokumentacja</t>
  </si>
  <si>
    <t>Wydatki na zakupy inwestycyjne-zakup oprogramowania i komputera do serwerowni i centrali telefonicznej</t>
  </si>
  <si>
    <t>Odbudowa drogi ul.Wolności -ul.Rynek -ul. Ornecka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</si>
</sst>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5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right" vertical="top" wrapText="1"/>
    </xf>
    <xf numFmtId="0" fontId="17" fillId="0" borderId="0" xfId="0" applyFont="1" applyAlignment="1">
      <alignment vertical="center"/>
    </xf>
    <xf numFmtId="0" fontId="17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" fillId="0" borderId="0" xfId="0" applyFont="1" applyAlignment="1">
      <alignment/>
    </xf>
    <xf numFmtId="0" fontId="18" fillId="0" borderId="0" xfId="0" applyFont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8" fillId="0" borderId="0" xfId="0" applyFont="1" applyAlignment="1">
      <alignment/>
    </xf>
    <xf numFmtId="0" fontId="0" fillId="0" borderId="2" xfId="0" applyBorder="1" applyAlignment="1">
      <alignment vertical="center" wrapText="1"/>
    </xf>
    <xf numFmtId="0" fontId="10" fillId="0" borderId="0" xfId="0" applyFont="1" applyAlignment="1">
      <alignment horizontal="right" vertical="top"/>
    </xf>
    <xf numFmtId="0" fontId="24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12" xfId="0" applyFont="1" applyBorder="1" applyAlignment="1">
      <alignment horizontal="center" vertical="top"/>
    </xf>
    <xf numFmtId="0" fontId="25" fillId="0" borderId="12" xfId="0" applyFont="1" applyBorder="1" applyAlignment="1">
      <alignment vertical="center"/>
    </xf>
    <xf numFmtId="0" fontId="5" fillId="0" borderId="16" xfId="0" applyFont="1" applyBorder="1" applyAlignment="1">
      <alignment horizontal="center" vertical="top"/>
    </xf>
    <xf numFmtId="0" fontId="0" fillId="0" borderId="16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top"/>
    </xf>
    <xf numFmtId="0" fontId="25" fillId="0" borderId="14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/>
    </xf>
    <xf numFmtId="0" fontId="28" fillId="0" borderId="1" xfId="0" applyFont="1" applyBorder="1" applyAlignment="1">
      <alignment wrapText="1"/>
    </xf>
    <xf numFmtId="0" fontId="29" fillId="0" borderId="1" xfId="0" applyFont="1" applyBorder="1" applyAlignment="1">
      <alignment wrapText="1"/>
    </xf>
    <xf numFmtId="0" fontId="29" fillId="3" borderId="1" xfId="0" applyFont="1" applyFill="1" applyBorder="1" applyAlignment="1">
      <alignment wrapText="1"/>
    </xf>
    <xf numFmtId="0" fontId="29" fillId="0" borderId="1" xfId="0" applyFont="1" applyBorder="1" applyAlignment="1">
      <alignment/>
    </xf>
    <xf numFmtId="0" fontId="28" fillId="3" borderId="1" xfId="0" applyFont="1" applyFill="1" applyBorder="1" applyAlignment="1">
      <alignment wrapText="1"/>
    </xf>
    <xf numFmtId="4" fontId="19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vertical="top" wrapText="1"/>
    </xf>
    <xf numFmtId="4" fontId="0" fillId="0" borderId="1" xfId="0" applyNumberForma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30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1" fillId="3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30" fillId="0" borderId="1" xfId="0" applyFont="1" applyBorder="1" applyAlignment="1">
      <alignment horizontal="center" vertical="top"/>
    </xf>
    <xf numFmtId="0" fontId="30" fillId="0" borderId="1" xfId="0" applyFont="1" applyBorder="1" applyAlignment="1">
      <alignment vertical="top" wrapText="1"/>
    </xf>
    <xf numFmtId="4" fontId="27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/>
    </xf>
    <xf numFmtId="4" fontId="5" fillId="0" borderId="2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4" fontId="31" fillId="0" borderId="1" xfId="0" applyNumberFormat="1" applyFont="1" applyBorder="1" applyAlignment="1">
      <alignment wrapText="1"/>
    </xf>
    <xf numFmtId="4" fontId="19" fillId="0" borderId="1" xfId="0" applyNumberFormat="1" applyFont="1" applyBorder="1" applyAlignment="1">
      <alignment vertical="top" wrapText="1"/>
    </xf>
    <xf numFmtId="49" fontId="28" fillId="0" borderId="1" xfId="0" applyNumberFormat="1" applyFont="1" applyBorder="1" applyAlignment="1">
      <alignment/>
    </xf>
    <xf numFmtId="49" fontId="28" fillId="0" borderId="1" xfId="0" applyNumberFormat="1" applyFont="1" applyBorder="1" applyAlignment="1">
      <alignment wrapText="1"/>
    </xf>
    <xf numFmtId="49" fontId="29" fillId="0" borderId="1" xfId="0" applyNumberFormat="1" applyFont="1" applyBorder="1" applyAlignment="1">
      <alignment wrapText="1"/>
    </xf>
    <xf numFmtId="4" fontId="27" fillId="3" borderId="1" xfId="0" applyNumberFormat="1" applyFont="1" applyFill="1" applyBorder="1" applyAlignment="1">
      <alignment wrapText="1"/>
    </xf>
    <xf numFmtId="49" fontId="30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30" fillId="0" borderId="1" xfId="0" applyNumberFormat="1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3" fontId="0" fillId="0" borderId="2" xfId="0" applyNumberFormat="1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0" fontId="0" fillId="0" borderId="0" xfId="0" applyAlignment="1">
      <alignment vertical="center" wrapText="1"/>
    </xf>
    <xf numFmtId="49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left"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49" fontId="0" fillId="0" borderId="3" xfId="0" applyNumberFormat="1" applyBorder="1" applyAlignment="1">
      <alignment horizontal="left" vertical="center"/>
    </xf>
    <xf numFmtId="3" fontId="0" fillId="0" borderId="5" xfId="0" applyNumberFormat="1" applyBorder="1" applyAlignment="1">
      <alignment vertical="center" wrapText="1"/>
    </xf>
    <xf numFmtId="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4" xfId="0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5" fillId="2" borderId="12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4" fontId="0" fillId="0" borderId="9" xfId="0" applyNumberForma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4" fontId="31" fillId="0" borderId="9" xfId="0" applyNumberFormat="1" applyFont="1" applyBorder="1" applyAlignment="1">
      <alignment horizontal="right" wrapText="1"/>
    </xf>
    <xf numFmtId="4" fontId="5" fillId="0" borderId="9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9" fontId="11" fillId="0" borderId="1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4" fontId="27" fillId="3" borderId="9" xfId="0" applyNumberFormat="1" applyFont="1" applyFill="1" applyBorder="1" applyAlignment="1">
      <alignment horizontal="right" wrapText="1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49" fontId="0" fillId="0" borderId="4" xfId="0" applyNumberForma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2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9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3" fillId="0" borderId="3" xfId="18" applyFont="1" applyBorder="1" applyAlignment="1">
      <alignment wrapText="1"/>
      <protection/>
    </xf>
    <xf numFmtId="3" fontId="13" fillId="0" borderId="3" xfId="18" applyNumberFormat="1" applyFont="1" applyBorder="1">
      <alignment/>
      <protection/>
    </xf>
    <xf numFmtId="0" fontId="12" fillId="0" borderId="3" xfId="18" applyFont="1" applyBorder="1" applyAlignment="1">
      <alignment wrapText="1"/>
      <protection/>
    </xf>
    <xf numFmtId="3" fontId="12" fillId="0" borderId="2" xfId="18" applyNumberFormat="1" applyFont="1" applyBorder="1">
      <alignment/>
      <protection/>
    </xf>
    <xf numFmtId="3" fontId="12" fillId="0" borderId="1" xfId="18" applyNumberFormat="1" applyFont="1" applyBorder="1">
      <alignment/>
      <protection/>
    </xf>
    <xf numFmtId="0" fontId="13" fillId="0" borderId="25" xfId="18" applyFont="1" applyBorder="1" applyAlignment="1">
      <alignment horizontal="center"/>
      <protection/>
    </xf>
    <xf numFmtId="0" fontId="13" fillId="0" borderId="26" xfId="18" applyFont="1" applyBorder="1" applyAlignment="1">
      <alignment horizontal="center"/>
      <protection/>
    </xf>
    <xf numFmtId="3" fontId="12" fillId="0" borderId="25" xfId="18" applyNumberFormat="1" applyFont="1" applyBorder="1" applyAlignment="1">
      <alignment horizontal="right"/>
      <protection/>
    </xf>
    <xf numFmtId="3" fontId="12" fillId="0" borderId="25" xfId="18" applyNumberFormat="1" applyFont="1" applyBorder="1" applyAlignment="1">
      <alignment horizontal="center"/>
      <protection/>
    </xf>
    <xf numFmtId="0" fontId="12" fillId="0" borderId="25" xfId="18" applyFont="1" applyBorder="1" applyAlignment="1">
      <alignment horizontal="center"/>
      <protection/>
    </xf>
    <xf numFmtId="4" fontId="0" fillId="0" borderId="19" xfId="0" applyNumberForma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0" fillId="0" borderId="17" xfId="0" applyNumberFormat="1" applyBorder="1" applyAlignment="1">
      <alignment/>
    </xf>
    <xf numFmtId="4" fontId="0" fillId="0" borderId="16" xfId="0" applyNumberForma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4" fontId="31" fillId="3" borderId="1" xfId="0" applyNumberFormat="1" applyFont="1" applyFill="1" applyBorder="1" applyAlignment="1">
      <alignment wrapText="1"/>
    </xf>
    <xf numFmtId="0" fontId="13" fillId="0" borderId="3" xfId="18" applyFont="1" applyBorder="1" applyAlignment="1">
      <alignment horizontal="center"/>
      <protection/>
    </xf>
    <xf numFmtId="0" fontId="12" fillId="0" borderId="30" xfId="18" applyFont="1" applyBorder="1" applyAlignment="1">
      <alignment horizontal="center"/>
      <protection/>
    </xf>
    <xf numFmtId="0" fontId="12" fillId="0" borderId="31" xfId="18" applyFont="1" applyBorder="1" applyAlignment="1">
      <alignment horizontal="center"/>
      <protection/>
    </xf>
    <xf numFmtId="0" fontId="13" fillId="0" borderId="32" xfId="18" applyFont="1" applyBorder="1" applyAlignment="1">
      <alignment horizontal="center"/>
      <protection/>
    </xf>
    <xf numFmtId="0" fontId="13" fillId="0" borderId="33" xfId="18" applyFont="1" applyBorder="1" applyAlignment="1">
      <alignment horizontal="center"/>
      <protection/>
    </xf>
    <xf numFmtId="0" fontId="13" fillId="0" borderId="34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35" xfId="18" applyFont="1" applyBorder="1" applyAlignment="1">
      <alignment horizontal="center"/>
      <protection/>
    </xf>
    <xf numFmtId="0" fontId="3" fillId="0" borderId="2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9" fillId="0" borderId="0" xfId="18" applyFont="1" applyAlignment="1">
      <alignment horizontal="center"/>
      <protection/>
    </xf>
    <xf numFmtId="0" fontId="12" fillId="0" borderId="37" xfId="18" applyFont="1" applyBorder="1" applyAlignment="1">
      <alignment horizontal="center"/>
      <protection/>
    </xf>
    <xf numFmtId="0" fontId="12" fillId="0" borderId="21" xfId="18" applyFont="1" applyBorder="1" applyAlignment="1">
      <alignment horizontal="center"/>
      <protection/>
    </xf>
    <xf numFmtId="0" fontId="13" fillId="0" borderId="30" xfId="18" applyFont="1" applyBorder="1" applyAlignment="1">
      <alignment horizontal="center"/>
      <protection/>
    </xf>
    <xf numFmtId="0" fontId="13" fillId="0" borderId="38" xfId="18" applyFont="1" applyBorder="1" applyAlignment="1">
      <alignment horizontal="center"/>
      <protection/>
    </xf>
    <xf numFmtId="0" fontId="13" fillId="0" borderId="31" xfId="18" applyFont="1" applyBorder="1" applyAlignment="1">
      <alignment horizontal="center"/>
      <protection/>
    </xf>
    <xf numFmtId="4" fontId="19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39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13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wrapText="1"/>
    </xf>
    <xf numFmtId="4" fontId="27" fillId="3" borderId="8" xfId="0" applyNumberFormat="1" applyFont="1" applyFill="1" applyBorder="1" applyAlignment="1">
      <alignment horizontal="right" wrapText="1"/>
    </xf>
    <xf numFmtId="4" fontId="27" fillId="3" borderId="9" xfId="0" applyNumberFormat="1" applyFont="1" applyFill="1" applyBorder="1" applyAlignment="1">
      <alignment horizontal="right" wrapText="1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19" fillId="2" borderId="8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3" fillId="0" borderId="37" xfId="18" applyFont="1" applyBorder="1" applyAlignment="1">
      <alignment horizontal="center"/>
      <protection/>
    </xf>
    <xf numFmtId="0" fontId="13" fillId="0" borderId="21" xfId="18" applyFont="1" applyBorder="1" applyAlignment="1">
      <alignment horizontal="center"/>
      <protection/>
    </xf>
    <xf numFmtId="0" fontId="13" fillId="0" borderId="40" xfId="18" applyFont="1" applyBorder="1" applyAlignment="1">
      <alignment horizontal="center"/>
      <protection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2" borderId="40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7" fillId="0" borderId="8" xfId="0" applyFont="1" applyBorder="1" applyAlignment="1">
      <alignment horizontal="center" vertical="top" wrapText="1"/>
    </xf>
    <xf numFmtId="0" fontId="17" fillId="0" borderId="41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right" vertical="top" wrapText="1"/>
    </xf>
    <xf numFmtId="0" fontId="17" fillId="0" borderId="41" xfId="0" applyFont="1" applyBorder="1" applyAlignment="1">
      <alignment horizontal="right" vertical="top" wrapText="1"/>
    </xf>
    <xf numFmtId="0" fontId="17" fillId="0" borderId="9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:G1"/>
    </sheetView>
  </sheetViews>
  <sheetFormatPr defaultColWidth="9.00390625" defaultRowHeight="12.75"/>
  <cols>
    <col min="1" max="1" width="6.875" style="2" customWidth="1"/>
    <col min="2" max="2" width="39.375" style="2" customWidth="1"/>
    <col min="3" max="3" width="15.75390625" style="2" customWidth="1"/>
    <col min="4" max="4" width="16.25390625" style="2" bestFit="1" customWidth="1"/>
    <col min="5" max="5" width="12.875" style="2" customWidth="1"/>
    <col min="6" max="6" width="13.00390625" style="2" customWidth="1"/>
    <col min="7" max="8" width="12.875" style="2" customWidth="1"/>
    <col min="9" max="9" width="13.00390625" style="2" customWidth="1"/>
    <col min="10" max="10" width="13.375" style="2" customWidth="1"/>
    <col min="11" max="11" width="12.375" style="2" customWidth="1"/>
    <col min="12" max="16384" width="9.125" style="2" customWidth="1"/>
  </cols>
  <sheetData>
    <row r="1" spans="1:7" ht="21.75" customHeight="1">
      <c r="A1" s="308" t="s">
        <v>211</v>
      </c>
      <c r="B1" s="308"/>
      <c r="C1" s="308"/>
      <c r="D1" s="308"/>
      <c r="E1" s="308"/>
      <c r="F1" s="308"/>
      <c r="G1" s="308"/>
    </row>
    <row r="2" ht="13.5" thickBot="1"/>
    <row r="3" spans="1:11" ht="24.75" customHeight="1" thickBot="1">
      <c r="A3" s="311" t="s">
        <v>162</v>
      </c>
      <c r="B3" s="311" t="s">
        <v>0</v>
      </c>
      <c r="C3" s="309" t="s">
        <v>273</v>
      </c>
      <c r="D3" s="311" t="s">
        <v>269</v>
      </c>
      <c r="E3" s="313" t="s">
        <v>212</v>
      </c>
      <c r="F3" s="314"/>
      <c r="G3" s="314"/>
      <c r="H3" s="314"/>
      <c r="I3" s="314"/>
      <c r="J3" s="314"/>
      <c r="K3" s="314"/>
    </row>
    <row r="4" spans="1:11" ht="24.75" customHeight="1" thickBot="1">
      <c r="A4" s="312"/>
      <c r="B4" s="312"/>
      <c r="C4" s="310"/>
      <c r="D4" s="312"/>
      <c r="E4" s="88">
        <v>2009</v>
      </c>
      <c r="F4" s="88">
        <v>2010</v>
      </c>
      <c r="G4" s="88">
        <v>2011</v>
      </c>
      <c r="H4" s="210">
        <v>2012</v>
      </c>
      <c r="I4" s="88">
        <v>2013</v>
      </c>
      <c r="J4" s="88">
        <v>2014</v>
      </c>
      <c r="K4" s="88">
        <v>2015</v>
      </c>
    </row>
    <row r="5" spans="1:11" ht="7.5" customHeight="1" thickBot="1">
      <c r="A5" s="92">
        <v>1</v>
      </c>
      <c r="B5" s="92">
        <v>2</v>
      </c>
      <c r="C5" s="92">
        <v>3</v>
      </c>
      <c r="D5" s="92">
        <v>4</v>
      </c>
      <c r="E5" s="92">
        <v>5</v>
      </c>
      <c r="F5" s="92">
        <v>6</v>
      </c>
      <c r="G5" s="92">
        <v>7</v>
      </c>
      <c r="H5" s="200">
        <v>8</v>
      </c>
      <c r="I5" s="200">
        <v>9</v>
      </c>
      <c r="J5" s="200">
        <v>10</v>
      </c>
      <c r="K5" s="200">
        <v>11</v>
      </c>
    </row>
    <row r="6" spans="1:11" ht="12.75">
      <c r="A6" s="133" t="s">
        <v>11</v>
      </c>
      <c r="B6" s="134" t="s">
        <v>213</v>
      </c>
      <c r="C6" s="274">
        <v>15506552.8</v>
      </c>
      <c r="D6" s="260">
        <v>17132923</v>
      </c>
      <c r="E6" s="260">
        <v>16000000</v>
      </c>
      <c r="F6" s="260">
        <v>16000000</v>
      </c>
      <c r="G6" s="260">
        <v>16000000</v>
      </c>
      <c r="H6" s="280">
        <v>16000000</v>
      </c>
      <c r="I6" s="260">
        <v>16000000</v>
      </c>
      <c r="J6" s="260">
        <v>16000000</v>
      </c>
      <c r="K6" s="124">
        <f>K7+K11+K12</f>
        <v>0</v>
      </c>
    </row>
    <row r="7" spans="1:11" ht="12.75">
      <c r="A7" s="135" t="s">
        <v>214</v>
      </c>
      <c r="B7" s="126" t="s">
        <v>215</v>
      </c>
      <c r="C7" s="261">
        <v>4237825.89</v>
      </c>
      <c r="D7" s="259">
        <v>4904281</v>
      </c>
      <c r="E7" s="259">
        <v>4000000</v>
      </c>
      <c r="F7" s="259">
        <v>4000000</v>
      </c>
      <c r="G7" s="259">
        <v>4000000</v>
      </c>
      <c r="H7" s="259">
        <v>4000000</v>
      </c>
      <c r="I7" s="259">
        <v>4000000</v>
      </c>
      <c r="J7" s="259">
        <v>4000000</v>
      </c>
      <c r="K7" s="206"/>
    </row>
    <row r="8" spans="1:11" ht="12.75">
      <c r="A8" s="135" t="s">
        <v>13</v>
      </c>
      <c r="B8" s="126" t="s">
        <v>526</v>
      </c>
      <c r="C8" s="279">
        <v>2776810.89</v>
      </c>
      <c r="D8" s="252">
        <v>3263823</v>
      </c>
      <c r="E8" s="252">
        <v>2420000</v>
      </c>
      <c r="F8" s="252">
        <v>2420000</v>
      </c>
      <c r="G8" s="252">
        <v>2420000</v>
      </c>
      <c r="H8" s="252">
        <v>2420000</v>
      </c>
      <c r="I8" s="252">
        <v>2420000</v>
      </c>
      <c r="J8" s="252">
        <v>2420000</v>
      </c>
      <c r="K8" s="207"/>
    </row>
    <row r="9" spans="1:11" ht="12.75">
      <c r="A9" s="135" t="s">
        <v>14</v>
      </c>
      <c r="B9" s="126" t="s">
        <v>216</v>
      </c>
      <c r="C9" s="252">
        <v>246640</v>
      </c>
      <c r="D9" s="252">
        <v>254640</v>
      </c>
      <c r="E9" s="252">
        <v>200000</v>
      </c>
      <c r="F9" s="252">
        <v>200000</v>
      </c>
      <c r="G9" s="252">
        <v>200000</v>
      </c>
      <c r="H9" s="252">
        <v>200000</v>
      </c>
      <c r="I9" s="252">
        <v>200000</v>
      </c>
      <c r="J9" s="252">
        <v>200000</v>
      </c>
      <c r="K9" s="203"/>
    </row>
    <row r="10" spans="1:11" ht="12.75">
      <c r="A10" s="133" t="s">
        <v>15</v>
      </c>
      <c r="B10" s="124" t="s">
        <v>217</v>
      </c>
      <c r="C10" s="258">
        <v>1214375</v>
      </c>
      <c r="D10" s="258">
        <v>1385818</v>
      </c>
      <c r="E10" s="258">
        <v>1380000</v>
      </c>
      <c r="F10" s="258">
        <v>1380000</v>
      </c>
      <c r="G10" s="258">
        <v>1380000</v>
      </c>
      <c r="H10" s="258">
        <v>1380000</v>
      </c>
      <c r="I10" s="258">
        <v>1380000</v>
      </c>
      <c r="J10" s="258">
        <v>1380000</v>
      </c>
      <c r="K10" s="207"/>
    </row>
    <row r="11" spans="1:11" ht="12.75">
      <c r="A11" s="133" t="s">
        <v>218</v>
      </c>
      <c r="B11" s="136" t="s">
        <v>219</v>
      </c>
      <c r="C11" s="259">
        <v>7011487</v>
      </c>
      <c r="D11" s="259">
        <v>7601955</v>
      </c>
      <c r="E11" s="259">
        <v>7500000</v>
      </c>
      <c r="F11" s="259">
        <v>7500000</v>
      </c>
      <c r="G11" s="259">
        <v>7500000</v>
      </c>
      <c r="H11" s="259">
        <v>7500000</v>
      </c>
      <c r="I11" s="259">
        <v>7500000</v>
      </c>
      <c r="J11" s="259">
        <v>7500000</v>
      </c>
      <c r="K11" s="207"/>
    </row>
    <row r="12" spans="1:11" ht="12.75">
      <c r="A12" s="133" t="s">
        <v>220</v>
      </c>
      <c r="B12" s="126" t="s">
        <v>221</v>
      </c>
      <c r="C12" s="261">
        <v>4257239.91</v>
      </c>
      <c r="D12" s="259">
        <v>4626687</v>
      </c>
      <c r="E12" s="259">
        <v>4500000</v>
      </c>
      <c r="F12" s="259">
        <v>4500000</v>
      </c>
      <c r="G12" s="259">
        <v>4500000</v>
      </c>
      <c r="H12" s="259">
        <v>4500000</v>
      </c>
      <c r="I12" s="259">
        <v>4500000</v>
      </c>
      <c r="J12" s="259">
        <v>4500000</v>
      </c>
      <c r="K12" s="207"/>
    </row>
    <row r="13" spans="1:11" ht="12.75">
      <c r="A13" s="133" t="s">
        <v>17</v>
      </c>
      <c r="B13" s="137" t="s">
        <v>222</v>
      </c>
      <c r="C13" s="261">
        <v>16830548.8</v>
      </c>
      <c r="D13" s="259">
        <v>17902244</v>
      </c>
      <c r="E13" s="259">
        <v>16000000</v>
      </c>
      <c r="F13" s="260">
        <v>16000000</v>
      </c>
      <c r="G13" s="260">
        <v>16000000</v>
      </c>
      <c r="H13" s="260">
        <v>16000000</v>
      </c>
      <c r="I13" s="260">
        <v>16000000</v>
      </c>
      <c r="J13" s="260">
        <v>16000000</v>
      </c>
      <c r="K13" s="207"/>
    </row>
    <row r="14" spans="1:11" ht="12.75">
      <c r="A14" s="133" t="s">
        <v>18</v>
      </c>
      <c r="B14" s="137" t="s">
        <v>223</v>
      </c>
      <c r="C14" s="259">
        <v>633230</v>
      </c>
      <c r="D14" s="262">
        <f aca="true" t="shared" si="0" ref="D14:K14">D15+D19+D23+D24</f>
        <v>928820</v>
      </c>
      <c r="E14" s="262">
        <f t="shared" si="0"/>
        <v>1151870</v>
      </c>
      <c r="F14" s="262">
        <f t="shared" si="0"/>
        <v>1127570</v>
      </c>
      <c r="G14" s="262">
        <f t="shared" si="0"/>
        <v>1020900</v>
      </c>
      <c r="H14" s="262">
        <f t="shared" si="0"/>
        <v>999800</v>
      </c>
      <c r="I14" s="262">
        <f t="shared" si="0"/>
        <v>931504</v>
      </c>
      <c r="J14" s="259">
        <f t="shared" si="0"/>
        <v>516153</v>
      </c>
      <c r="K14" s="126">
        <f t="shared" si="0"/>
        <v>0</v>
      </c>
    </row>
    <row r="15" spans="1:11" ht="25.5">
      <c r="A15" s="133" t="s">
        <v>214</v>
      </c>
      <c r="B15" s="138" t="s">
        <v>224</v>
      </c>
      <c r="C15" s="252">
        <v>633230</v>
      </c>
      <c r="D15" s="252">
        <v>833820</v>
      </c>
      <c r="E15" s="252">
        <v>1015670</v>
      </c>
      <c r="F15" s="252">
        <v>779770</v>
      </c>
      <c r="G15" s="252">
        <v>675100</v>
      </c>
      <c r="H15" s="254">
        <v>656000</v>
      </c>
      <c r="I15" s="254">
        <v>588204</v>
      </c>
      <c r="J15" s="278">
        <v>106212</v>
      </c>
      <c r="K15" s="207"/>
    </row>
    <row r="16" spans="1:11" ht="12.75">
      <c r="A16" s="133" t="s">
        <v>13</v>
      </c>
      <c r="B16" s="126" t="s">
        <v>225</v>
      </c>
      <c r="C16" s="259">
        <v>473080</v>
      </c>
      <c r="D16" s="259">
        <v>613820</v>
      </c>
      <c r="E16" s="259">
        <v>862170</v>
      </c>
      <c r="F16" s="259">
        <v>676270</v>
      </c>
      <c r="G16" s="259">
        <v>602600</v>
      </c>
      <c r="H16" s="275">
        <v>602600</v>
      </c>
      <c r="I16" s="276">
        <v>554904</v>
      </c>
      <c r="J16" s="275">
        <v>99212</v>
      </c>
      <c r="K16" s="277">
        <v>0</v>
      </c>
    </row>
    <row r="17" spans="1:11" ht="51">
      <c r="A17" s="133" t="s">
        <v>14</v>
      </c>
      <c r="B17" s="138" t="s">
        <v>226</v>
      </c>
      <c r="C17" s="126"/>
      <c r="D17" s="126"/>
      <c r="E17" s="126"/>
      <c r="F17" s="126"/>
      <c r="G17" s="126"/>
      <c r="H17" s="206"/>
      <c r="I17" s="207"/>
      <c r="J17" s="207"/>
      <c r="K17" s="207"/>
    </row>
    <row r="18" spans="1:11" ht="12.75">
      <c r="A18" s="133" t="s">
        <v>15</v>
      </c>
      <c r="B18" s="126" t="s">
        <v>227</v>
      </c>
      <c r="C18" s="252">
        <v>160150</v>
      </c>
      <c r="D18" s="252">
        <v>125000</v>
      </c>
      <c r="E18" s="252">
        <v>153500</v>
      </c>
      <c r="F18" s="252">
        <v>103500</v>
      </c>
      <c r="G18" s="252">
        <v>72500</v>
      </c>
      <c r="H18" s="255">
        <v>53400</v>
      </c>
      <c r="I18" s="254">
        <v>33300</v>
      </c>
      <c r="J18" s="254">
        <v>7000</v>
      </c>
      <c r="K18" s="203"/>
    </row>
    <row r="19" spans="1:11" ht="25.5">
      <c r="A19" s="133" t="s">
        <v>218</v>
      </c>
      <c r="B19" s="138" t="s">
        <v>228</v>
      </c>
      <c r="C19" s="126"/>
      <c r="D19" s="252">
        <v>95000</v>
      </c>
      <c r="E19" s="252">
        <v>136200</v>
      </c>
      <c r="F19" s="252">
        <v>347800</v>
      </c>
      <c r="G19" s="252">
        <v>345800</v>
      </c>
      <c r="H19" s="254">
        <v>343800</v>
      </c>
      <c r="I19" s="254">
        <v>343300</v>
      </c>
      <c r="J19" s="254">
        <v>409941</v>
      </c>
      <c r="K19" s="206"/>
    </row>
    <row r="20" spans="1:11" ht="12.75">
      <c r="A20" s="133" t="s">
        <v>13</v>
      </c>
      <c r="B20" s="126" t="s">
        <v>225</v>
      </c>
      <c r="C20" s="262"/>
      <c r="D20" s="262"/>
      <c r="E20" s="259">
        <v>90000</v>
      </c>
      <c r="F20" s="259">
        <v>245800</v>
      </c>
      <c r="G20" s="259">
        <v>245800</v>
      </c>
      <c r="H20" s="260">
        <v>245800</v>
      </c>
      <c r="I20" s="260">
        <v>245800</v>
      </c>
      <c r="J20" s="260">
        <v>309941</v>
      </c>
      <c r="K20" s="262">
        <v>0</v>
      </c>
    </row>
    <row r="21" spans="1:11" ht="51">
      <c r="A21" s="133" t="s">
        <v>14</v>
      </c>
      <c r="B21" s="138" t="s">
        <v>226</v>
      </c>
      <c r="C21" s="126"/>
      <c r="D21" s="126"/>
      <c r="E21" s="252">
        <v>90000</v>
      </c>
      <c r="F21" s="252">
        <v>145800</v>
      </c>
      <c r="G21" s="252">
        <v>245800</v>
      </c>
      <c r="H21" s="252">
        <v>245800</v>
      </c>
      <c r="I21" s="282">
        <v>245800</v>
      </c>
      <c r="J21" s="286">
        <v>309941</v>
      </c>
      <c r="K21" s="284"/>
    </row>
    <row r="22" spans="1:11" ht="12.75">
      <c r="A22" s="133" t="s">
        <v>15</v>
      </c>
      <c r="B22" s="126" t="s">
        <v>227</v>
      </c>
      <c r="C22" s="126"/>
      <c r="D22" s="252">
        <v>95000</v>
      </c>
      <c r="E22" s="252">
        <v>46200</v>
      </c>
      <c r="F22" s="252">
        <v>102000</v>
      </c>
      <c r="G22" s="252">
        <v>100000</v>
      </c>
      <c r="H22" s="258">
        <v>98000</v>
      </c>
      <c r="I22" s="283">
        <v>97500</v>
      </c>
      <c r="J22" s="286">
        <v>100000</v>
      </c>
      <c r="K22" s="285"/>
    </row>
    <row r="23" spans="1:11" ht="13.5" thickBot="1">
      <c r="A23" s="133" t="s">
        <v>220</v>
      </c>
      <c r="B23" s="126" t="s">
        <v>229</v>
      </c>
      <c r="C23" s="126"/>
      <c r="D23" s="126"/>
      <c r="E23" s="126"/>
      <c r="F23" s="126"/>
      <c r="G23" s="126"/>
      <c r="H23" s="126"/>
      <c r="I23" s="130"/>
      <c r="J23" s="281"/>
      <c r="K23" s="126"/>
    </row>
    <row r="24" spans="1:11" ht="12.75">
      <c r="A24" s="133" t="s">
        <v>230</v>
      </c>
      <c r="B24" s="126" t="s">
        <v>26</v>
      </c>
      <c r="C24" s="126"/>
      <c r="D24" s="126"/>
      <c r="E24" s="126"/>
      <c r="F24" s="126"/>
      <c r="G24" s="126"/>
      <c r="H24" s="124"/>
      <c r="I24" s="126"/>
      <c r="J24" s="213"/>
      <c r="K24" s="126"/>
    </row>
    <row r="25" spans="1:11" ht="12.75">
      <c r="A25" s="133" t="s">
        <v>44</v>
      </c>
      <c r="B25" s="137" t="s">
        <v>231</v>
      </c>
      <c r="C25" s="126">
        <f>C6-C13</f>
        <v>-1323996</v>
      </c>
      <c r="D25" s="126">
        <f>D6-D13</f>
        <v>-769321</v>
      </c>
      <c r="E25" s="126">
        <v>0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f>K6-K13</f>
        <v>0</v>
      </c>
    </row>
    <row r="26" spans="1:11" ht="12.75">
      <c r="A26" s="133" t="s">
        <v>232</v>
      </c>
      <c r="B26" s="137" t="s">
        <v>233</v>
      </c>
      <c r="C26" s="259">
        <v>4011576</v>
      </c>
      <c r="D26" s="259">
        <v>4780897</v>
      </c>
      <c r="E26" s="259">
        <v>3828727</v>
      </c>
      <c r="F26" s="259">
        <v>2906657</v>
      </c>
      <c r="G26" s="259">
        <v>2058257</v>
      </c>
      <c r="H26" s="287">
        <v>1209857</v>
      </c>
      <c r="I26" s="287">
        <v>409153</v>
      </c>
      <c r="J26" s="288">
        <v>0</v>
      </c>
      <c r="K26" s="289"/>
    </row>
    <row r="27" spans="1:11" ht="51">
      <c r="A27" s="133" t="s">
        <v>13</v>
      </c>
      <c r="B27" s="138" t="s">
        <v>234</v>
      </c>
      <c r="C27" s="126"/>
      <c r="D27" s="126"/>
      <c r="E27" s="126"/>
      <c r="F27" s="126"/>
      <c r="G27" s="126"/>
      <c r="H27" s="212"/>
      <c r="I27" s="212"/>
      <c r="J27" s="126"/>
      <c r="K27" s="124"/>
    </row>
    <row r="28" spans="1:11" ht="12.75">
      <c r="A28" s="133" t="s">
        <v>235</v>
      </c>
      <c r="B28" s="137" t="s">
        <v>239</v>
      </c>
      <c r="C28" s="126">
        <v>25.87</v>
      </c>
      <c r="D28" s="126">
        <v>27.9</v>
      </c>
      <c r="E28" s="126">
        <v>23.93</v>
      </c>
      <c r="F28" s="126">
        <v>18.17</v>
      </c>
      <c r="G28" s="126">
        <v>12.86</v>
      </c>
      <c r="H28" s="212">
        <v>7.56</v>
      </c>
      <c r="I28" s="124">
        <v>2.56</v>
      </c>
      <c r="J28" s="124">
        <v>0</v>
      </c>
      <c r="K28" s="126"/>
    </row>
    <row r="29" spans="1:11" ht="25.5">
      <c r="A29" s="133" t="s">
        <v>236</v>
      </c>
      <c r="B29" s="139" t="s">
        <v>240</v>
      </c>
      <c r="C29" s="126">
        <v>4.08</v>
      </c>
      <c r="D29" s="126">
        <v>5.42</v>
      </c>
      <c r="E29" s="126">
        <v>7.2</v>
      </c>
      <c r="F29" s="126">
        <v>7.05</v>
      </c>
      <c r="G29" s="126">
        <v>6.38</v>
      </c>
      <c r="H29" s="124">
        <v>6.25</v>
      </c>
      <c r="I29" s="126">
        <v>5.82</v>
      </c>
      <c r="J29" s="126">
        <v>3.22</v>
      </c>
      <c r="K29" s="212"/>
    </row>
    <row r="30" spans="1:11" ht="25.5">
      <c r="A30" s="133" t="s">
        <v>237</v>
      </c>
      <c r="B30" s="139" t="s">
        <v>241</v>
      </c>
      <c r="C30" s="126">
        <v>22.96</v>
      </c>
      <c r="D30" s="126">
        <v>25.21</v>
      </c>
      <c r="E30" s="126">
        <v>19.51</v>
      </c>
      <c r="F30" s="126">
        <v>14.03</v>
      </c>
      <c r="G30" s="126">
        <v>9.65</v>
      </c>
      <c r="H30" s="126">
        <v>5.25</v>
      </c>
      <c r="I30" s="126">
        <v>1.16</v>
      </c>
      <c r="J30" s="124">
        <v>0</v>
      </c>
      <c r="K30" s="124"/>
    </row>
    <row r="31" spans="1:11" ht="39" thickBot="1">
      <c r="A31" s="140" t="s">
        <v>238</v>
      </c>
      <c r="B31" s="141" t="s">
        <v>242</v>
      </c>
      <c r="C31" s="132">
        <v>4.08</v>
      </c>
      <c r="D31" s="132">
        <v>5.42</v>
      </c>
      <c r="E31" s="132">
        <v>6.64</v>
      </c>
      <c r="F31" s="132">
        <v>6.14</v>
      </c>
      <c r="G31" s="132">
        <v>4.84</v>
      </c>
      <c r="H31" s="211">
        <v>4.71</v>
      </c>
      <c r="I31" s="211">
        <v>4.28</v>
      </c>
      <c r="J31" s="211">
        <v>1.29</v>
      </c>
      <c r="K31" s="211"/>
    </row>
  </sheetData>
  <mergeCells count="6">
    <mergeCell ref="A1:G1"/>
    <mergeCell ref="C3:C4"/>
    <mergeCell ref="B3:B4"/>
    <mergeCell ref="A3:A4"/>
    <mergeCell ref="D3:D4"/>
    <mergeCell ref="E3:K3"/>
  </mergeCells>
  <printOptions horizontalCentered="1" verticalCentered="1"/>
  <pageMargins left="0.1968503937007874" right="0.3937007874015748" top="0.5905511811023623" bottom="0.5905511811023623" header="0.5118110236220472" footer="0.5118110236220472"/>
  <pageSetup horizontalDpi="600" verticalDpi="600" orientation="landscape" paperSize="9" scale="80" r:id="rId1"/>
  <headerFooter alignWithMargins="0">
    <oddHeader>&amp;R&amp;9Załącznik nr 13
do uchwały Rady Miejskiej Nr  .................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4.75390625" style="2" bestFit="1" customWidth="1"/>
    <col min="2" max="2" width="44.00390625" style="2" customWidth="1"/>
    <col min="3" max="3" width="20.25390625" style="2" customWidth="1"/>
    <col min="4" max="4" width="16.25390625" style="2" hidden="1" customWidth="1"/>
    <col min="5" max="5" width="20.00390625" style="2" customWidth="1"/>
    <col min="6" max="16384" width="9.125" style="2" customWidth="1"/>
  </cols>
  <sheetData>
    <row r="1" spans="1:5" ht="15" customHeight="1">
      <c r="A1" s="317" t="s">
        <v>161</v>
      </c>
      <c r="B1" s="317"/>
      <c r="C1" s="317"/>
      <c r="D1" s="317"/>
      <c r="E1" s="317"/>
    </row>
    <row r="2" spans="1:5" ht="15" customHeight="1">
      <c r="A2" s="317" t="s">
        <v>259</v>
      </c>
      <c r="B2" s="317"/>
      <c r="C2" s="317"/>
      <c r="D2" s="317"/>
      <c r="E2" s="317"/>
    </row>
    <row r="4" ht="13.5" thickBot="1">
      <c r="E4" s="11" t="s">
        <v>48</v>
      </c>
    </row>
    <row r="5" spans="1:5" ht="15.75" thickBot="1">
      <c r="A5" s="87" t="s">
        <v>162</v>
      </c>
      <c r="B5" s="87" t="s">
        <v>5</v>
      </c>
      <c r="C5" s="87" t="s">
        <v>163</v>
      </c>
      <c r="D5" s="313" t="s">
        <v>8</v>
      </c>
      <c r="E5" s="315"/>
    </row>
    <row r="6" spans="1:5" ht="15">
      <c r="A6" s="88"/>
      <c r="B6" s="88"/>
      <c r="C6" s="88" t="s">
        <v>4</v>
      </c>
      <c r="D6" s="89"/>
      <c r="E6" s="90" t="s">
        <v>165</v>
      </c>
    </row>
    <row r="7" spans="1:5" ht="15.75" thickBot="1">
      <c r="A7" s="88"/>
      <c r="B7" s="88"/>
      <c r="C7" s="88"/>
      <c r="D7" s="91"/>
      <c r="E7" s="91" t="s">
        <v>69</v>
      </c>
    </row>
    <row r="8" spans="1:5" ht="9" customHeight="1" thickBot="1">
      <c r="A8" s="92">
        <v>1</v>
      </c>
      <c r="B8" s="92">
        <v>2</v>
      </c>
      <c r="C8" s="92">
        <v>3</v>
      </c>
      <c r="D8" s="92"/>
      <c r="E8" s="92">
        <v>5</v>
      </c>
    </row>
    <row r="9" spans="1:5" ht="19.5" customHeight="1">
      <c r="A9" s="93" t="s">
        <v>13</v>
      </c>
      <c r="B9" s="94" t="s">
        <v>166</v>
      </c>
      <c r="C9" s="93"/>
      <c r="D9" s="191"/>
      <c r="E9" s="192">
        <v>17132923</v>
      </c>
    </row>
    <row r="10" spans="1:5" ht="19.5" customHeight="1">
      <c r="A10" s="95" t="s">
        <v>14</v>
      </c>
      <c r="B10" s="96" t="s">
        <v>96</v>
      </c>
      <c r="C10" s="95"/>
      <c r="D10" s="193"/>
      <c r="E10" s="194">
        <v>17902244</v>
      </c>
    </row>
    <row r="11" spans="1:5" ht="19.5" customHeight="1">
      <c r="A11" s="95"/>
      <c r="B11" s="96" t="s">
        <v>167</v>
      </c>
      <c r="C11" s="95"/>
      <c r="D11" s="96"/>
      <c r="E11" s="96"/>
    </row>
    <row r="12" spans="1:5" ht="19.5" customHeight="1" thickBot="1">
      <c r="A12" s="97"/>
      <c r="B12" s="98" t="s">
        <v>168</v>
      </c>
      <c r="C12" s="97"/>
      <c r="D12" s="239"/>
      <c r="E12" s="239">
        <v>769321</v>
      </c>
    </row>
    <row r="13" spans="1:5" ht="19.5" customHeight="1" thickBot="1">
      <c r="A13" s="87" t="s">
        <v>11</v>
      </c>
      <c r="B13" s="99" t="s">
        <v>169</v>
      </c>
      <c r="C13" s="100"/>
      <c r="D13" s="101"/>
      <c r="E13" s="101"/>
    </row>
    <row r="14" spans="1:5" ht="19.5" customHeight="1" thickBot="1">
      <c r="A14" s="299" t="s">
        <v>29</v>
      </c>
      <c r="B14" s="300"/>
      <c r="C14" s="102"/>
      <c r="D14" s="238"/>
      <c r="E14" s="238">
        <v>1383141</v>
      </c>
    </row>
    <row r="15" spans="1:5" ht="19.5" customHeight="1">
      <c r="A15" s="103" t="s">
        <v>13</v>
      </c>
      <c r="B15" s="104" t="s">
        <v>22</v>
      </c>
      <c r="C15" s="103" t="s">
        <v>30</v>
      </c>
      <c r="D15" s="240"/>
      <c r="E15" s="240">
        <v>100000</v>
      </c>
    </row>
    <row r="16" spans="1:5" ht="19.5" customHeight="1">
      <c r="A16" s="95" t="s">
        <v>14</v>
      </c>
      <c r="B16" s="96" t="s">
        <v>23</v>
      </c>
      <c r="C16" s="95" t="s">
        <v>30</v>
      </c>
      <c r="D16" s="194"/>
      <c r="E16" s="194">
        <v>613820</v>
      </c>
    </row>
    <row r="17" spans="1:5" ht="49.5" customHeight="1">
      <c r="A17" s="95" t="s">
        <v>15</v>
      </c>
      <c r="B17" s="105" t="s">
        <v>170</v>
      </c>
      <c r="C17" s="95" t="s">
        <v>60</v>
      </c>
      <c r="D17" s="96"/>
      <c r="E17" s="194">
        <v>669321</v>
      </c>
    </row>
    <row r="18" spans="1:5" ht="19.5" customHeight="1">
      <c r="A18" s="95" t="s">
        <v>1</v>
      </c>
      <c r="B18" s="96" t="s">
        <v>32</v>
      </c>
      <c r="C18" s="95" t="s">
        <v>61</v>
      </c>
      <c r="D18" s="96"/>
      <c r="E18" s="96"/>
    </row>
    <row r="19" spans="1:5" ht="19.5" customHeight="1">
      <c r="A19" s="95" t="s">
        <v>21</v>
      </c>
      <c r="B19" s="96" t="s">
        <v>171</v>
      </c>
      <c r="C19" s="95" t="s">
        <v>62</v>
      </c>
      <c r="D19" s="96"/>
      <c r="E19" s="96"/>
    </row>
    <row r="20" spans="1:5" ht="19.5" customHeight="1">
      <c r="A20" s="95" t="s">
        <v>24</v>
      </c>
      <c r="B20" s="96" t="s">
        <v>25</v>
      </c>
      <c r="C20" s="95" t="s">
        <v>31</v>
      </c>
      <c r="D20" s="96"/>
      <c r="E20" s="96"/>
    </row>
    <row r="21" spans="1:5" ht="19.5" customHeight="1">
      <c r="A21" s="95" t="s">
        <v>27</v>
      </c>
      <c r="B21" s="96" t="s">
        <v>172</v>
      </c>
      <c r="C21" s="95" t="s">
        <v>35</v>
      </c>
      <c r="D21" s="96"/>
      <c r="E21" s="96"/>
    </row>
    <row r="22" spans="1:5" ht="19.5" customHeight="1">
      <c r="A22" s="95" t="s">
        <v>34</v>
      </c>
      <c r="B22" s="96" t="s">
        <v>59</v>
      </c>
      <c r="C22" s="95" t="s">
        <v>173</v>
      </c>
      <c r="D22" s="96"/>
      <c r="E22" s="96"/>
    </row>
    <row r="23" spans="1:5" ht="19.5" customHeight="1" thickBot="1">
      <c r="A23" s="93" t="s">
        <v>57</v>
      </c>
      <c r="B23" s="94" t="s">
        <v>58</v>
      </c>
      <c r="C23" s="93" t="s">
        <v>33</v>
      </c>
      <c r="D23" s="94"/>
      <c r="E23" s="94"/>
    </row>
    <row r="24" spans="1:5" ht="19.5" customHeight="1" thickBot="1">
      <c r="A24" s="299" t="s">
        <v>174</v>
      </c>
      <c r="B24" s="300"/>
      <c r="C24" s="102"/>
      <c r="D24" s="238"/>
      <c r="E24" s="238">
        <v>613820</v>
      </c>
    </row>
    <row r="25" spans="1:5" ht="19.5" customHeight="1">
      <c r="A25" s="106" t="s">
        <v>13</v>
      </c>
      <c r="B25" s="107" t="s">
        <v>63</v>
      </c>
      <c r="C25" s="106" t="s">
        <v>37</v>
      </c>
      <c r="D25" s="241"/>
      <c r="E25" s="241">
        <v>539020</v>
      </c>
    </row>
    <row r="26" spans="1:5" ht="19.5" customHeight="1">
      <c r="A26" s="95" t="s">
        <v>14</v>
      </c>
      <c r="B26" s="96" t="s">
        <v>36</v>
      </c>
      <c r="C26" s="95" t="s">
        <v>37</v>
      </c>
      <c r="D26" s="194"/>
      <c r="E26" s="194">
        <v>74800</v>
      </c>
    </row>
    <row r="27" spans="1:5" ht="49.5" customHeight="1">
      <c r="A27" s="95" t="s">
        <v>15</v>
      </c>
      <c r="B27" s="105" t="s">
        <v>177</v>
      </c>
      <c r="C27" s="95" t="s">
        <v>67</v>
      </c>
      <c r="D27" s="96"/>
      <c r="E27" s="96"/>
    </row>
    <row r="28" spans="1:5" ht="19.5" customHeight="1">
      <c r="A28" s="95" t="s">
        <v>1</v>
      </c>
      <c r="B28" s="96" t="s">
        <v>64</v>
      </c>
      <c r="C28" s="95" t="s">
        <v>55</v>
      </c>
      <c r="D28" s="96"/>
      <c r="E28" s="96"/>
    </row>
    <row r="29" spans="1:5" ht="19.5" customHeight="1">
      <c r="A29" s="95" t="s">
        <v>21</v>
      </c>
      <c r="B29" s="96" t="s">
        <v>65</v>
      </c>
      <c r="C29" s="95" t="s">
        <v>39</v>
      </c>
      <c r="D29" s="96"/>
      <c r="E29" s="96"/>
    </row>
    <row r="30" spans="1:5" ht="19.5" customHeight="1">
      <c r="A30" s="95" t="s">
        <v>24</v>
      </c>
      <c r="B30" s="96" t="s">
        <v>26</v>
      </c>
      <c r="C30" s="95" t="s">
        <v>40</v>
      </c>
      <c r="D30" s="96"/>
      <c r="E30" s="96"/>
    </row>
    <row r="31" spans="1:5" ht="19.5" customHeight="1">
      <c r="A31" s="95" t="s">
        <v>27</v>
      </c>
      <c r="B31" s="108" t="s">
        <v>66</v>
      </c>
      <c r="C31" s="109" t="s">
        <v>41</v>
      </c>
      <c r="D31" s="108"/>
      <c r="E31" s="108"/>
    </row>
    <row r="32" spans="1:5" ht="19.5" customHeight="1" thickBot="1">
      <c r="A32" s="110" t="s">
        <v>34</v>
      </c>
      <c r="B32" s="111" t="s">
        <v>42</v>
      </c>
      <c r="C32" s="110" t="s">
        <v>38</v>
      </c>
      <c r="D32" s="111"/>
      <c r="E32" s="111"/>
    </row>
    <row r="33" spans="1:5" ht="19.5" customHeight="1">
      <c r="A33" s="5"/>
      <c r="B33" s="6"/>
      <c r="C33" s="6"/>
      <c r="D33" s="6"/>
      <c r="E33" s="6"/>
    </row>
    <row r="34" ht="12.75">
      <c r="A34" s="4"/>
    </row>
    <row r="35" spans="1:2" ht="14.25">
      <c r="A35" s="4" t="s">
        <v>176</v>
      </c>
      <c r="B35" s="2" t="s">
        <v>175</v>
      </c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5
do uchwały Rady Miejskiej nr XV/56/07
z dnia 20 grudnia 2007r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63"/>
  <sheetViews>
    <sheetView defaultGridColor="0" colorId="8" workbookViewId="0" topLeftCell="A1">
      <selection activeCell="A1" sqref="A1:J1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48.75" customHeight="1">
      <c r="A1" s="363" t="s">
        <v>261</v>
      </c>
      <c r="B1" s="363"/>
      <c r="C1" s="363"/>
      <c r="D1" s="363"/>
      <c r="E1" s="363"/>
      <c r="F1" s="363"/>
      <c r="G1" s="363"/>
      <c r="H1" s="363"/>
      <c r="I1" s="363"/>
      <c r="J1" s="363"/>
    </row>
    <row r="2" ht="12.75">
      <c r="J2" s="10" t="s">
        <v>48</v>
      </c>
    </row>
    <row r="3" spans="1:10" s="4" customFormat="1" ht="20.25" customHeight="1">
      <c r="A3" s="351" t="s">
        <v>2</v>
      </c>
      <c r="B3" s="357" t="s">
        <v>3</v>
      </c>
      <c r="C3" s="357" t="s">
        <v>148</v>
      </c>
      <c r="D3" s="352" t="s">
        <v>136</v>
      </c>
      <c r="E3" s="352" t="s">
        <v>179</v>
      </c>
      <c r="F3" s="352" t="s">
        <v>101</v>
      </c>
      <c r="G3" s="352"/>
      <c r="H3" s="352"/>
      <c r="I3" s="352"/>
      <c r="J3" s="352"/>
    </row>
    <row r="4" spans="1:10" s="4" customFormat="1" ht="20.25" customHeight="1">
      <c r="A4" s="351"/>
      <c r="B4" s="358"/>
      <c r="C4" s="358"/>
      <c r="D4" s="351"/>
      <c r="E4" s="352"/>
      <c r="F4" s="352" t="s">
        <v>134</v>
      </c>
      <c r="G4" s="352" t="s">
        <v>6</v>
      </c>
      <c r="H4" s="352"/>
      <c r="I4" s="352"/>
      <c r="J4" s="352" t="s">
        <v>135</v>
      </c>
    </row>
    <row r="5" spans="1:10" s="4" customFormat="1" ht="65.25" customHeight="1">
      <c r="A5" s="351"/>
      <c r="B5" s="359"/>
      <c r="C5" s="359"/>
      <c r="D5" s="351"/>
      <c r="E5" s="352"/>
      <c r="F5" s="352"/>
      <c r="G5" s="20" t="s">
        <v>131</v>
      </c>
      <c r="H5" s="20" t="s">
        <v>132</v>
      </c>
      <c r="I5" s="20" t="s">
        <v>180</v>
      </c>
      <c r="J5" s="352"/>
    </row>
    <row r="6" spans="1:10" ht="9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</row>
    <row r="7" spans="1:10" ht="19.5" customHeight="1">
      <c r="A7" s="215">
        <v>750</v>
      </c>
      <c r="B7" s="215"/>
      <c r="C7" s="215"/>
      <c r="D7" s="224">
        <v>56512</v>
      </c>
      <c r="E7" s="215">
        <v>56512</v>
      </c>
      <c r="F7" s="215">
        <v>56512</v>
      </c>
      <c r="G7" s="215">
        <v>56512</v>
      </c>
      <c r="H7" s="24"/>
      <c r="I7" s="24"/>
      <c r="J7" s="24"/>
    </row>
    <row r="8" spans="1:10" ht="19.5" customHeight="1">
      <c r="A8" s="216"/>
      <c r="B8" s="216">
        <v>75011</v>
      </c>
      <c r="C8" s="216"/>
      <c r="D8" s="216">
        <v>56512</v>
      </c>
      <c r="E8" s="216">
        <v>56512</v>
      </c>
      <c r="F8" s="216">
        <v>56512</v>
      </c>
      <c r="G8" s="25"/>
      <c r="H8" s="25"/>
      <c r="I8" s="25"/>
      <c r="J8" s="25"/>
    </row>
    <row r="9" spans="1:10" ht="19.5" customHeight="1">
      <c r="A9" s="25"/>
      <c r="B9" s="25"/>
      <c r="C9" s="216">
        <v>2010</v>
      </c>
      <c r="D9" s="216">
        <v>56512</v>
      </c>
      <c r="E9" s="25"/>
      <c r="F9" s="25"/>
      <c r="G9" s="25"/>
      <c r="H9" s="25"/>
      <c r="I9" s="25"/>
      <c r="J9" s="25"/>
    </row>
    <row r="10" spans="1:10" ht="19.5" customHeight="1">
      <c r="A10" s="25"/>
      <c r="B10" s="25"/>
      <c r="C10" s="25">
        <v>4010</v>
      </c>
      <c r="D10" s="25"/>
      <c r="E10" s="25">
        <v>56512</v>
      </c>
      <c r="F10" s="25">
        <v>56512</v>
      </c>
      <c r="G10" s="25">
        <v>56512</v>
      </c>
      <c r="H10" s="25"/>
      <c r="I10" s="25"/>
      <c r="J10" s="25"/>
    </row>
    <row r="11" spans="1:10" ht="19.5" customHeight="1">
      <c r="A11" s="216">
        <v>751</v>
      </c>
      <c r="B11" s="216"/>
      <c r="C11" s="216"/>
      <c r="D11" s="223">
        <v>1186</v>
      </c>
      <c r="E11" s="216">
        <v>1186</v>
      </c>
      <c r="F11" s="216">
        <v>1186</v>
      </c>
      <c r="G11" s="25"/>
      <c r="H11" s="25"/>
      <c r="I11" s="25"/>
      <c r="J11" s="25"/>
    </row>
    <row r="12" spans="1:10" ht="19.5" customHeight="1">
      <c r="A12" s="216"/>
      <c r="B12" s="216">
        <v>75101</v>
      </c>
      <c r="C12" s="216"/>
      <c r="D12" s="216">
        <v>1186</v>
      </c>
      <c r="E12" s="216">
        <v>1186</v>
      </c>
      <c r="F12" s="216">
        <v>1186</v>
      </c>
      <c r="G12" s="25"/>
      <c r="H12" s="25"/>
      <c r="I12" s="25"/>
      <c r="J12" s="25"/>
    </row>
    <row r="13" spans="1:10" ht="19.5" customHeight="1">
      <c r="A13" s="25"/>
      <c r="B13" s="25"/>
      <c r="C13" s="216">
        <v>2010</v>
      </c>
      <c r="D13" s="216">
        <v>1186</v>
      </c>
      <c r="E13" s="25"/>
      <c r="F13" s="25"/>
      <c r="G13" s="25"/>
      <c r="H13" s="25"/>
      <c r="I13" s="25"/>
      <c r="J13" s="25"/>
    </row>
    <row r="14" spans="1:10" ht="19.5" customHeight="1">
      <c r="A14" s="25"/>
      <c r="B14" s="25"/>
      <c r="C14" s="25">
        <v>4210</v>
      </c>
      <c r="D14" s="25"/>
      <c r="E14" s="25">
        <v>1186</v>
      </c>
      <c r="F14" s="25">
        <v>1186</v>
      </c>
      <c r="G14" s="25"/>
      <c r="H14" s="25"/>
      <c r="I14" s="25"/>
      <c r="J14" s="25"/>
    </row>
    <row r="15" spans="1:10" ht="19.5" customHeight="1">
      <c r="A15" s="216">
        <v>754</v>
      </c>
      <c r="B15" s="216"/>
      <c r="C15" s="216"/>
      <c r="D15" s="223">
        <v>500</v>
      </c>
      <c r="E15" s="216">
        <v>500</v>
      </c>
      <c r="F15" s="216">
        <v>500</v>
      </c>
      <c r="G15" s="25"/>
      <c r="H15" s="25"/>
      <c r="I15" s="25"/>
      <c r="J15" s="25"/>
    </row>
    <row r="16" spans="1:10" ht="19.5" customHeight="1">
      <c r="A16" s="216"/>
      <c r="B16" s="216">
        <v>75414</v>
      </c>
      <c r="C16" s="216"/>
      <c r="D16" s="216">
        <v>500</v>
      </c>
      <c r="E16" s="216">
        <v>500</v>
      </c>
      <c r="F16" s="216">
        <v>500</v>
      </c>
      <c r="G16" s="25"/>
      <c r="H16" s="25"/>
      <c r="I16" s="25"/>
      <c r="J16" s="25"/>
    </row>
    <row r="17" spans="1:10" ht="19.5" customHeight="1">
      <c r="A17" s="25"/>
      <c r="B17" s="25"/>
      <c r="C17" s="216">
        <v>2010</v>
      </c>
      <c r="D17" s="216">
        <v>500</v>
      </c>
      <c r="E17" s="25"/>
      <c r="F17" s="25"/>
      <c r="G17" s="25"/>
      <c r="H17" s="25"/>
      <c r="I17" s="25"/>
      <c r="J17" s="25"/>
    </row>
    <row r="18" spans="1:10" ht="19.5" customHeight="1">
      <c r="A18" s="25"/>
      <c r="B18" s="25"/>
      <c r="C18" s="25">
        <v>4300</v>
      </c>
      <c r="D18" s="25"/>
      <c r="E18" s="25">
        <v>500</v>
      </c>
      <c r="F18" s="25">
        <v>500</v>
      </c>
      <c r="G18" s="25"/>
      <c r="H18" s="25"/>
      <c r="I18" s="25"/>
      <c r="J18" s="25"/>
    </row>
    <row r="19" spans="1:10" ht="19.5" customHeight="1">
      <c r="A19" s="217">
        <v>852</v>
      </c>
      <c r="B19" s="217"/>
      <c r="C19" s="217"/>
      <c r="D19" s="217">
        <v>2711000</v>
      </c>
      <c r="E19" s="217">
        <v>2711000</v>
      </c>
      <c r="F19" s="217">
        <v>2711000</v>
      </c>
      <c r="G19" s="217">
        <v>221300</v>
      </c>
      <c r="H19" s="217">
        <v>45338</v>
      </c>
      <c r="I19" s="217">
        <v>2265860</v>
      </c>
      <c r="J19" s="69"/>
    </row>
    <row r="20" spans="1:10" ht="19.5" customHeight="1">
      <c r="A20" s="217"/>
      <c r="B20" s="217">
        <v>85203</v>
      </c>
      <c r="C20" s="217"/>
      <c r="D20" s="222">
        <v>360000</v>
      </c>
      <c r="E20" s="217">
        <v>360000</v>
      </c>
      <c r="F20" s="217">
        <v>360000</v>
      </c>
      <c r="G20" s="217">
        <v>174000</v>
      </c>
      <c r="H20" s="217">
        <v>35800</v>
      </c>
      <c r="I20" s="69"/>
      <c r="J20" s="69"/>
    </row>
    <row r="21" spans="1:10" ht="19.5" customHeight="1">
      <c r="A21" s="69"/>
      <c r="B21" s="69"/>
      <c r="C21" s="217">
        <v>2010</v>
      </c>
      <c r="D21" s="217">
        <v>360000</v>
      </c>
      <c r="E21" s="69"/>
      <c r="F21" s="69"/>
      <c r="G21" s="69"/>
      <c r="H21" s="69"/>
      <c r="I21" s="69"/>
      <c r="J21" s="69"/>
    </row>
    <row r="22" spans="1:10" ht="19.5" customHeight="1">
      <c r="A22" s="69"/>
      <c r="B22" s="69"/>
      <c r="C22" s="69">
        <v>4010</v>
      </c>
      <c r="D22" s="69"/>
      <c r="E22" s="69">
        <v>160600</v>
      </c>
      <c r="F22" s="69">
        <v>160600</v>
      </c>
      <c r="G22" s="69">
        <v>160600</v>
      </c>
      <c r="H22" s="69"/>
      <c r="I22" s="69"/>
      <c r="J22" s="69"/>
    </row>
    <row r="23" spans="1:10" ht="19.5" customHeight="1">
      <c r="A23" s="69"/>
      <c r="B23" s="69"/>
      <c r="C23" s="69">
        <v>4040</v>
      </c>
      <c r="D23" s="69"/>
      <c r="E23" s="69">
        <v>13400</v>
      </c>
      <c r="F23" s="69">
        <v>13400</v>
      </c>
      <c r="G23" s="69">
        <v>13400</v>
      </c>
      <c r="H23" s="69"/>
      <c r="I23" s="69"/>
      <c r="J23" s="69"/>
    </row>
    <row r="24" spans="1:10" ht="19.5" customHeight="1">
      <c r="A24" s="69"/>
      <c r="B24" s="69"/>
      <c r="C24" s="69">
        <v>4110</v>
      </c>
      <c r="D24" s="69"/>
      <c r="E24" s="69">
        <v>31500</v>
      </c>
      <c r="F24" s="69">
        <v>31500</v>
      </c>
      <c r="G24" s="69"/>
      <c r="H24" s="69">
        <v>31500</v>
      </c>
      <c r="I24" s="69"/>
      <c r="J24" s="69"/>
    </row>
    <row r="25" spans="1:10" ht="19.5" customHeight="1">
      <c r="A25" s="69"/>
      <c r="B25" s="69"/>
      <c r="C25" s="69">
        <v>4120</v>
      </c>
      <c r="D25" s="69"/>
      <c r="E25" s="69">
        <v>4300</v>
      </c>
      <c r="F25" s="69">
        <v>4300</v>
      </c>
      <c r="G25" s="69"/>
      <c r="H25" s="69">
        <v>4300</v>
      </c>
      <c r="I25" s="69"/>
      <c r="J25" s="69"/>
    </row>
    <row r="26" spans="1:10" ht="19.5" customHeight="1">
      <c r="A26" s="69"/>
      <c r="B26" s="69"/>
      <c r="C26" s="69">
        <v>4170</v>
      </c>
      <c r="D26" s="69"/>
      <c r="E26" s="69">
        <v>2000</v>
      </c>
      <c r="F26" s="69">
        <v>2000</v>
      </c>
      <c r="G26" s="69"/>
      <c r="H26" s="69"/>
      <c r="I26" s="69"/>
      <c r="J26" s="69"/>
    </row>
    <row r="27" spans="1:10" ht="19.5" customHeight="1">
      <c r="A27" s="69"/>
      <c r="B27" s="69"/>
      <c r="C27" s="69">
        <v>4210</v>
      </c>
      <c r="D27" s="69"/>
      <c r="E27" s="69">
        <v>58168</v>
      </c>
      <c r="F27" s="69">
        <v>58168</v>
      </c>
      <c r="G27" s="69"/>
      <c r="H27" s="69"/>
      <c r="I27" s="69"/>
      <c r="J27" s="69"/>
    </row>
    <row r="28" spans="1:10" ht="19.5" customHeight="1">
      <c r="A28" s="69"/>
      <c r="B28" s="69"/>
      <c r="C28" s="69">
        <v>4220</v>
      </c>
      <c r="D28" s="69"/>
      <c r="E28" s="69">
        <v>19800</v>
      </c>
      <c r="F28" s="69">
        <v>19800</v>
      </c>
      <c r="G28" s="69"/>
      <c r="H28" s="69"/>
      <c r="I28" s="69"/>
      <c r="J28" s="69"/>
    </row>
    <row r="29" spans="1:10" ht="19.5" customHeight="1">
      <c r="A29" s="69"/>
      <c r="B29" s="69"/>
      <c r="C29" s="69">
        <v>4260</v>
      </c>
      <c r="D29" s="69"/>
      <c r="E29" s="69">
        <v>35000</v>
      </c>
      <c r="F29" s="69">
        <v>35000</v>
      </c>
      <c r="G29" s="69"/>
      <c r="H29" s="69"/>
      <c r="I29" s="69"/>
      <c r="J29" s="69"/>
    </row>
    <row r="30" spans="1:10" ht="19.5" customHeight="1">
      <c r="A30" s="69"/>
      <c r="B30" s="69"/>
      <c r="C30" s="69">
        <v>4300</v>
      </c>
      <c r="D30" s="69"/>
      <c r="E30" s="69">
        <v>14500</v>
      </c>
      <c r="F30" s="69">
        <v>14500</v>
      </c>
      <c r="G30" s="69"/>
      <c r="H30" s="69"/>
      <c r="I30" s="69"/>
      <c r="J30" s="69"/>
    </row>
    <row r="31" spans="1:10" ht="19.5" customHeight="1">
      <c r="A31" s="69"/>
      <c r="B31" s="69"/>
      <c r="C31" s="69">
        <v>4350</v>
      </c>
      <c r="D31" s="69"/>
      <c r="E31" s="69">
        <v>1632</v>
      </c>
      <c r="F31" s="69">
        <v>1632</v>
      </c>
      <c r="G31" s="69"/>
      <c r="H31" s="69"/>
      <c r="I31" s="69"/>
      <c r="J31" s="69"/>
    </row>
    <row r="32" spans="1:10" ht="19.5" customHeight="1">
      <c r="A32" s="69"/>
      <c r="B32" s="69"/>
      <c r="C32" s="69">
        <v>4360</v>
      </c>
      <c r="D32" s="69"/>
      <c r="E32" s="69">
        <v>1400</v>
      </c>
      <c r="F32" s="69">
        <v>1400</v>
      </c>
      <c r="G32" s="69"/>
      <c r="H32" s="69"/>
      <c r="I32" s="69"/>
      <c r="J32" s="69"/>
    </row>
    <row r="33" spans="1:10" ht="19.5" customHeight="1">
      <c r="A33" s="69"/>
      <c r="B33" s="69"/>
      <c r="C33" s="69">
        <v>4370</v>
      </c>
      <c r="D33" s="69"/>
      <c r="E33" s="69">
        <v>1300</v>
      </c>
      <c r="F33" s="69">
        <v>1300</v>
      </c>
      <c r="G33" s="69"/>
      <c r="H33" s="69"/>
      <c r="I33" s="69"/>
      <c r="J33" s="69"/>
    </row>
    <row r="34" spans="1:10" ht="19.5" customHeight="1">
      <c r="A34" s="69"/>
      <c r="B34" s="69"/>
      <c r="C34" s="69">
        <v>4410</v>
      </c>
      <c r="D34" s="69"/>
      <c r="E34" s="69">
        <v>400</v>
      </c>
      <c r="F34" s="69">
        <v>400</v>
      </c>
      <c r="G34" s="69"/>
      <c r="H34" s="69"/>
      <c r="I34" s="69"/>
      <c r="J34" s="69"/>
    </row>
    <row r="35" spans="1:10" ht="19.5" customHeight="1">
      <c r="A35" s="69"/>
      <c r="B35" s="69"/>
      <c r="C35" s="69">
        <v>4430</v>
      </c>
      <c r="D35" s="69"/>
      <c r="E35" s="69">
        <v>2000</v>
      </c>
      <c r="F35" s="69">
        <v>2000</v>
      </c>
      <c r="G35" s="69"/>
      <c r="H35" s="69"/>
      <c r="I35" s="69"/>
      <c r="J35" s="69"/>
    </row>
    <row r="36" spans="1:10" ht="19.5" customHeight="1">
      <c r="A36" s="69"/>
      <c r="B36" s="69"/>
      <c r="C36" s="69">
        <v>4440</v>
      </c>
      <c r="D36" s="69"/>
      <c r="E36" s="69">
        <v>6500</v>
      </c>
      <c r="F36" s="69">
        <v>6500</v>
      </c>
      <c r="G36" s="69"/>
      <c r="H36" s="69"/>
      <c r="I36" s="69"/>
      <c r="J36" s="69"/>
    </row>
    <row r="37" spans="1:10" ht="19.5" customHeight="1">
      <c r="A37" s="69"/>
      <c r="B37" s="69"/>
      <c r="C37" s="69">
        <v>4740</v>
      </c>
      <c r="D37" s="69"/>
      <c r="E37" s="69">
        <v>1500</v>
      </c>
      <c r="F37" s="69">
        <v>1500</v>
      </c>
      <c r="G37" s="69"/>
      <c r="H37" s="69"/>
      <c r="I37" s="69"/>
      <c r="J37" s="69"/>
    </row>
    <row r="38" spans="1:10" ht="19.5" customHeight="1">
      <c r="A38" s="69"/>
      <c r="B38" s="69"/>
      <c r="C38" s="69">
        <v>4750</v>
      </c>
      <c r="D38" s="69"/>
      <c r="E38" s="69">
        <v>4000</v>
      </c>
      <c r="F38" s="69">
        <v>4000</v>
      </c>
      <c r="G38" s="69"/>
      <c r="H38" s="69"/>
      <c r="I38" s="69"/>
      <c r="J38" s="69"/>
    </row>
    <row r="39" spans="1:10" ht="19.5" customHeight="1">
      <c r="A39" s="69"/>
      <c r="B39" s="69"/>
      <c r="C39" s="69">
        <v>4700</v>
      </c>
      <c r="D39" s="69"/>
      <c r="E39" s="69">
        <v>2000</v>
      </c>
      <c r="F39" s="69">
        <v>2000</v>
      </c>
      <c r="G39" s="69"/>
      <c r="H39" s="69"/>
      <c r="I39" s="69"/>
      <c r="J39" s="69"/>
    </row>
    <row r="40" spans="1:10" ht="19.5" customHeight="1">
      <c r="A40" s="69"/>
      <c r="B40" s="217">
        <v>85212</v>
      </c>
      <c r="C40" s="217"/>
      <c r="D40" s="222">
        <v>2138000</v>
      </c>
      <c r="E40" s="217">
        <v>2138000</v>
      </c>
      <c r="F40" s="217">
        <v>2138000</v>
      </c>
      <c r="G40" s="217">
        <v>47300</v>
      </c>
      <c r="H40" s="217">
        <v>9538</v>
      </c>
      <c r="I40" s="217">
        <v>2073860</v>
      </c>
      <c r="J40" s="69"/>
    </row>
    <row r="41" spans="1:10" ht="19.5" customHeight="1">
      <c r="A41" s="69"/>
      <c r="B41" s="69"/>
      <c r="C41" s="217">
        <v>2010</v>
      </c>
      <c r="D41" s="217">
        <v>2138000</v>
      </c>
      <c r="E41" s="69"/>
      <c r="F41" s="69"/>
      <c r="G41" s="69"/>
      <c r="H41" s="69"/>
      <c r="I41" s="69"/>
      <c r="J41" s="69"/>
    </row>
    <row r="42" spans="1:10" ht="19.5" customHeight="1">
      <c r="A42" s="69"/>
      <c r="B42" s="69"/>
      <c r="C42" s="69">
        <v>3110</v>
      </c>
      <c r="D42" s="69"/>
      <c r="E42" s="69">
        <v>2073860</v>
      </c>
      <c r="F42" s="69">
        <v>2073860</v>
      </c>
      <c r="G42" s="69"/>
      <c r="H42" s="69"/>
      <c r="I42" s="69">
        <v>2073860</v>
      </c>
      <c r="J42" s="69"/>
    </row>
    <row r="43" spans="1:10" ht="19.5" customHeight="1">
      <c r="A43" s="69"/>
      <c r="B43" s="69"/>
      <c r="C43" s="69">
        <v>4010</v>
      </c>
      <c r="D43" s="69"/>
      <c r="E43" s="69">
        <v>43500</v>
      </c>
      <c r="F43" s="69">
        <v>43500</v>
      </c>
      <c r="G43" s="69">
        <v>43500</v>
      </c>
      <c r="H43" s="69"/>
      <c r="I43" s="69"/>
      <c r="J43" s="69"/>
    </row>
    <row r="44" spans="1:10" ht="19.5" customHeight="1">
      <c r="A44" s="69"/>
      <c r="B44" s="69"/>
      <c r="C44" s="69">
        <v>4040</v>
      </c>
      <c r="D44" s="69"/>
      <c r="E44" s="69">
        <v>3800</v>
      </c>
      <c r="F44" s="69">
        <v>3800</v>
      </c>
      <c r="G44" s="69">
        <v>3800</v>
      </c>
      <c r="H44" s="69"/>
      <c r="I44" s="69"/>
      <c r="J44" s="69"/>
    </row>
    <row r="45" spans="1:10" ht="19.5" customHeight="1">
      <c r="A45" s="69"/>
      <c r="B45" s="69"/>
      <c r="C45" s="69">
        <v>4110</v>
      </c>
      <c r="D45" s="69"/>
      <c r="E45" s="69">
        <v>8380</v>
      </c>
      <c r="F45" s="69">
        <v>8380</v>
      </c>
      <c r="G45" s="69"/>
      <c r="H45" s="69">
        <v>8380</v>
      </c>
      <c r="I45" s="69"/>
      <c r="J45" s="69"/>
    </row>
    <row r="46" spans="1:10" ht="19.5" customHeight="1">
      <c r="A46" s="69"/>
      <c r="B46" s="69"/>
      <c r="C46" s="69">
        <v>4120</v>
      </c>
      <c r="D46" s="69"/>
      <c r="E46" s="69">
        <v>1158</v>
      </c>
      <c r="F46" s="69">
        <v>1158</v>
      </c>
      <c r="G46" s="69"/>
      <c r="H46" s="69">
        <v>1158</v>
      </c>
      <c r="I46" s="69"/>
      <c r="J46" s="69"/>
    </row>
    <row r="47" spans="1:10" ht="19.5" customHeight="1">
      <c r="A47" s="69"/>
      <c r="B47" s="69"/>
      <c r="C47" s="69">
        <v>4210</v>
      </c>
      <c r="D47" s="69"/>
      <c r="E47" s="69">
        <v>1000</v>
      </c>
      <c r="F47" s="69">
        <v>1000</v>
      </c>
      <c r="G47" s="69"/>
      <c r="H47" s="69"/>
      <c r="I47" s="69"/>
      <c r="J47" s="69"/>
    </row>
    <row r="48" spans="1:10" ht="19.5" customHeight="1">
      <c r="A48" s="69"/>
      <c r="B48" s="69"/>
      <c r="C48" s="69">
        <v>4300</v>
      </c>
      <c r="D48" s="69"/>
      <c r="E48" s="69">
        <v>2500</v>
      </c>
      <c r="F48" s="69">
        <v>2500</v>
      </c>
      <c r="G48" s="69"/>
      <c r="H48" s="69"/>
      <c r="I48" s="69"/>
      <c r="J48" s="69"/>
    </row>
    <row r="49" spans="1:10" ht="19.5" customHeight="1">
      <c r="A49" s="69"/>
      <c r="B49" s="69"/>
      <c r="C49" s="69">
        <v>4370</v>
      </c>
      <c r="D49" s="69"/>
      <c r="E49" s="69">
        <v>600</v>
      </c>
      <c r="F49" s="69">
        <v>600</v>
      </c>
      <c r="G49" s="69"/>
      <c r="H49" s="69"/>
      <c r="I49" s="69"/>
      <c r="J49" s="69"/>
    </row>
    <row r="50" spans="1:10" ht="19.5" customHeight="1">
      <c r="A50" s="69"/>
      <c r="B50" s="69"/>
      <c r="C50" s="69">
        <v>4410</v>
      </c>
      <c r="D50" s="69"/>
      <c r="E50" s="69">
        <v>100</v>
      </c>
      <c r="F50" s="69">
        <v>100</v>
      </c>
      <c r="G50" s="69"/>
      <c r="H50" s="69"/>
      <c r="I50" s="69"/>
      <c r="J50" s="69"/>
    </row>
    <row r="51" spans="1:10" ht="19.5" customHeight="1">
      <c r="A51" s="69"/>
      <c r="B51" s="69"/>
      <c r="C51" s="69">
        <v>4440</v>
      </c>
      <c r="D51" s="69"/>
      <c r="E51" s="69">
        <v>1766</v>
      </c>
      <c r="F51" s="69">
        <v>1766</v>
      </c>
      <c r="G51" s="69"/>
      <c r="H51" s="69"/>
      <c r="I51" s="69"/>
      <c r="J51" s="69"/>
    </row>
    <row r="52" spans="1:10" ht="19.5" customHeight="1">
      <c r="A52" s="69"/>
      <c r="B52" s="69"/>
      <c r="C52" s="69">
        <v>4740</v>
      </c>
      <c r="D52" s="69"/>
      <c r="E52" s="69">
        <v>500</v>
      </c>
      <c r="F52" s="69">
        <v>500</v>
      </c>
      <c r="G52" s="69"/>
      <c r="H52" s="69"/>
      <c r="I52" s="69"/>
      <c r="J52" s="69"/>
    </row>
    <row r="53" spans="1:10" ht="19.5" customHeight="1">
      <c r="A53" s="69"/>
      <c r="B53" s="69"/>
      <c r="C53" s="69">
        <v>4750</v>
      </c>
      <c r="D53" s="69"/>
      <c r="E53" s="69">
        <v>836</v>
      </c>
      <c r="F53" s="69">
        <v>836</v>
      </c>
      <c r="G53" s="69"/>
      <c r="H53" s="69"/>
      <c r="I53" s="69"/>
      <c r="J53" s="69"/>
    </row>
    <row r="54" spans="1:10" ht="19.5" customHeight="1">
      <c r="A54" s="69"/>
      <c r="B54" s="217">
        <v>85213</v>
      </c>
      <c r="C54" s="217"/>
      <c r="D54" s="222">
        <v>21000</v>
      </c>
      <c r="E54" s="217">
        <v>21000</v>
      </c>
      <c r="F54" s="217">
        <v>21000</v>
      </c>
      <c r="G54" s="69"/>
      <c r="H54" s="69"/>
      <c r="I54" s="69"/>
      <c r="J54" s="69"/>
    </row>
    <row r="55" spans="1:10" ht="19.5" customHeight="1">
      <c r="A55" s="69"/>
      <c r="B55" s="69"/>
      <c r="C55" s="217">
        <v>2010</v>
      </c>
      <c r="D55" s="217">
        <v>21000</v>
      </c>
      <c r="E55" s="69"/>
      <c r="F55" s="69"/>
      <c r="G55" s="69"/>
      <c r="H55" s="69"/>
      <c r="I55" s="69"/>
      <c r="J55" s="69"/>
    </row>
    <row r="56" spans="1:10" ht="19.5" customHeight="1">
      <c r="A56" s="69"/>
      <c r="B56" s="69"/>
      <c r="C56" s="69">
        <v>4130</v>
      </c>
      <c r="D56" s="69"/>
      <c r="E56" s="69">
        <v>21000</v>
      </c>
      <c r="F56" s="69">
        <v>21000</v>
      </c>
      <c r="G56" s="69"/>
      <c r="H56" s="69"/>
      <c r="I56" s="69"/>
      <c r="J56" s="69"/>
    </row>
    <row r="57" spans="1:10" ht="19.5" customHeight="1">
      <c r="A57" s="69"/>
      <c r="B57" s="217">
        <v>85214</v>
      </c>
      <c r="C57" s="217"/>
      <c r="D57" s="222">
        <v>192000</v>
      </c>
      <c r="E57" s="217">
        <v>192000</v>
      </c>
      <c r="F57" s="217">
        <v>192000</v>
      </c>
      <c r="G57" s="69"/>
      <c r="H57" s="69"/>
      <c r="I57" s="217">
        <v>192000</v>
      </c>
      <c r="J57" s="69"/>
    </row>
    <row r="58" spans="1:10" ht="19.5" customHeight="1">
      <c r="A58" s="69"/>
      <c r="B58" s="217"/>
      <c r="C58" s="217">
        <v>2010</v>
      </c>
      <c r="D58" s="217">
        <v>192000</v>
      </c>
      <c r="E58" s="217"/>
      <c r="F58" s="217"/>
      <c r="G58" s="69"/>
      <c r="H58" s="69"/>
      <c r="I58" s="69"/>
      <c r="J58" s="69"/>
    </row>
    <row r="59" spans="1:10" ht="19.5" customHeight="1" thickBot="1">
      <c r="A59" s="69"/>
      <c r="B59" s="69"/>
      <c r="C59" s="69">
        <v>3110</v>
      </c>
      <c r="D59" s="69"/>
      <c r="E59" s="69">
        <v>192000</v>
      </c>
      <c r="F59" s="69">
        <v>192000</v>
      </c>
      <c r="G59" s="69"/>
      <c r="H59" s="69"/>
      <c r="I59" s="69">
        <v>192000</v>
      </c>
      <c r="J59" s="69"/>
    </row>
    <row r="60" spans="1:10" ht="19.5" customHeight="1" thickBot="1">
      <c r="A60" s="218" t="s">
        <v>147</v>
      </c>
      <c r="B60" s="219"/>
      <c r="C60" s="220"/>
      <c r="D60" s="220">
        <v>2769198</v>
      </c>
      <c r="E60" s="221">
        <v>2769198</v>
      </c>
      <c r="F60" s="80">
        <v>2769198</v>
      </c>
      <c r="G60" s="80">
        <v>277812</v>
      </c>
      <c r="H60" s="80">
        <v>45338</v>
      </c>
      <c r="I60" s="80">
        <v>2265860</v>
      </c>
      <c r="J60" s="22"/>
    </row>
    <row r="63" ht="14.25">
      <c r="A63" s="86" t="s">
        <v>178</v>
      </c>
    </row>
  </sheetData>
  <mergeCells count="10">
    <mergeCell ref="G4:I4"/>
    <mergeCell ref="J4:J5"/>
    <mergeCell ref="F3:J3"/>
    <mergeCell ref="A1:J1"/>
    <mergeCell ref="F4:F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Miejskiej nr XV/56/07
z dnia 20 grudnia 2007r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5.75390625" style="0" customWidth="1"/>
    <col min="10" max="10" width="14.375" style="0" customWidth="1"/>
    <col min="76" max="16384" width="9.125" style="2" customWidth="1"/>
  </cols>
  <sheetData>
    <row r="1" spans="1:10" ht="45" customHeight="1">
      <c r="A1" s="363" t="s">
        <v>262</v>
      </c>
      <c r="B1" s="363"/>
      <c r="C1" s="363"/>
      <c r="D1" s="363"/>
      <c r="E1" s="363"/>
      <c r="F1" s="363"/>
      <c r="G1" s="363"/>
      <c r="H1" s="363"/>
      <c r="I1" s="363"/>
      <c r="J1" s="363"/>
    </row>
    <row r="2" spans="1:6" ht="15.75">
      <c r="A2" s="13"/>
      <c r="B2" s="13"/>
      <c r="C2" s="13"/>
      <c r="D2" s="13"/>
      <c r="E2" s="13"/>
      <c r="F2" s="13"/>
    </row>
    <row r="3" spans="1:10" ht="13.5" customHeight="1">
      <c r="A3" s="6"/>
      <c r="B3" s="6"/>
      <c r="C3" s="6"/>
      <c r="D3" s="6"/>
      <c r="E3" s="6"/>
      <c r="F3" s="6"/>
      <c r="J3" s="78" t="s">
        <v>48</v>
      </c>
    </row>
    <row r="4" spans="1:10" ht="20.25" customHeight="1">
      <c r="A4" s="351" t="s">
        <v>2</v>
      </c>
      <c r="B4" s="357" t="s">
        <v>3</v>
      </c>
      <c r="C4" s="357" t="s">
        <v>148</v>
      </c>
      <c r="D4" s="352" t="s">
        <v>136</v>
      </c>
      <c r="E4" s="352" t="s">
        <v>179</v>
      </c>
      <c r="F4" s="352" t="s">
        <v>101</v>
      </c>
      <c r="G4" s="352"/>
      <c r="H4" s="352"/>
      <c r="I4" s="352"/>
      <c r="J4" s="352"/>
    </row>
    <row r="5" spans="1:10" ht="18" customHeight="1">
      <c r="A5" s="351"/>
      <c r="B5" s="358"/>
      <c r="C5" s="358"/>
      <c r="D5" s="351"/>
      <c r="E5" s="352"/>
      <c r="F5" s="352" t="s">
        <v>134</v>
      </c>
      <c r="G5" s="352" t="s">
        <v>6</v>
      </c>
      <c r="H5" s="352"/>
      <c r="I5" s="352"/>
      <c r="J5" s="352" t="s">
        <v>135</v>
      </c>
    </row>
    <row r="6" spans="1:10" ht="69" customHeight="1">
      <c r="A6" s="351"/>
      <c r="B6" s="359"/>
      <c r="C6" s="359"/>
      <c r="D6" s="351"/>
      <c r="E6" s="352"/>
      <c r="F6" s="352"/>
      <c r="G6" s="20" t="s">
        <v>131</v>
      </c>
      <c r="H6" s="20" t="s">
        <v>132</v>
      </c>
      <c r="I6" s="20" t="s">
        <v>180</v>
      </c>
      <c r="J6" s="352"/>
    </row>
    <row r="7" spans="1:10" ht="8.2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</row>
    <row r="8" spans="1:10" ht="19.5" customHeight="1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19.5" customHeight="1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0" ht="19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9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9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9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9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9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9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9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9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9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9.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24.75" customHeight="1">
      <c r="A21" s="364" t="s">
        <v>147</v>
      </c>
      <c r="B21" s="364"/>
      <c r="C21" s="364"/>
      <c r="D21" s="364"/>
      <c r="E21" s="22"/>
      <c r="F21" s="22"/>
      <c r="G21" s="22"/>
      <c r="H21" s="22"/>
      <c r="I21" s="22"/>
      <c r="J21" s="22"/>
    </row>
    <row r="25" ht="14.25">
      <c r="A25" s="86" t="s">
        <v>178</v>
      </c>
    </row>
  </sheetData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A24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2" customWidth="1"/>
  </cols>
  <sheetData>
    <row r="1" spans="1:10" ht="45" customHeight="1">
      <c r="A1" s="363" t="s">
        <v>263</v>
      </c>
      <c r="B1" s="363"/>
      <c r="C1" s="363"/>
      <c r="D1" s="363"/>
      <c r="E1" s="363"/>
      <c r="F1" s="363"/>
      <c r="G1" s="363"/>
      <c r="H1" s="363"/>
      <c r="I1" s="363"/>
      <c r="J1" s="363"/>
    </row>
    <row r="3" ht="12.75">
      <c r="J3" s="78" t="s">
        <v>48</v>
      </c>
    </row>
    <row r="4" spans="1:79" ht="20.25" customHeight="1">
      <c r="A4" s="351" t="s">
        <v>2</v>
      </c>
      <c r="B4" s="357" t="s">
        <v>3</v>
      </c>
      <c r="C4" s="357" t="s">
        <v>148</v>
      </c>
      <c r="D4" s="352" t="s">
        <v>136</v>
      </c>
      <c r="E4" s="352" t="s">
        <v>179</v>
      </c>
      <c r="F4" s="352" t="s">
        <v>101</v>
      </c>
      <c r="G4" s="352"/>
      <c r="H4" s="352"/>
      <c r="I4" s="352"/>
      <c r="J4" s="352"/>
      <c r="BX4" s="2"/>
      <c r="BY4" s="2"/>
      <c r="BZ4" s="2"/>
      <c r="CA4" s="2"/>
    </row>
    <row r="5" spans="1:79" ht="18" customHeight="1">
      <c r="A5" s="351"/>
      <c r="B5" s="358"/>
      <c r="C5" s="358"/>
      <c r="D5" s="351"/>
      <c r="E5" s="352"/>
      <c r="F5" s="352" t="s">
        <v>134</v>
      </c>
      <c r="G5" s="352" t="s">
        <v>6</v>
      </c>
      <c r="H5" s="352"/>
      <c r="I5" s="352"/>
      <c r="J5" s="352" t="s">
        <v>135</v>
      </c>
      <c r="BX5" s="2"/>
      <c r="BY5" s="2"/>
      <c r="BZ5" s="2"/>
      <c r="CA5" s="2"/>
    </row>
    <row r="6" spans="1:79" ht="69" customHeight="1">
      <c r="A6" s="351"/>
      <c r="B6" s="359"/>
      <c r="C6" s="359"/>
      <c r="D6" s="351"/>
      <c r="E6" s="352"/>
      <c r="F6" s="352"/>
      <c r="G6" s="20" t="s">
        <v>131</v>
      </c>
      <c r="H6" s="20" t="s">
        <v>132</v>
      </c>
      <c r="I6" s="20" t="s">
        <v>133</v>
      </c>
      <c r="J6" s="352"/>
      <c r="BX6" s="2"/>
      <c r="BY6" s="2"/>
      <c r="BZ6" s="2"/>
      <c r="CA6" s="2"/>
    </row>
    <row r="7" spans="1:79" ht="8.2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BX7" s="2"/>
      <c r="BY7" s="2"/>
      <c r="BZ7" s="2"/>
      <c r="CA7" s="2"/>
    </row>
    <row r="8" spans="1:79" ht="19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BX8" s="2"/>
      <c r="BY8" s="2"/>
      <c r="BZ8" s="2"/>
      <c r="CA8" s="2"/>
    </row>
    <row r="9" spans="1:79" ht="19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BX9" s="2"/>
      <c r="BY9" s="2"/>
      <c r="BZ9" s="2"/>
      <c r="CA9" s="2"/>
    </row>
    <row r="10" spans="1:79" ht="19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BX10" s="2"/>
      <c r="BY10" s="2"/>
      <c r="BZ10" s="2"/>
      <c r="CA10" s="2"/>
    </row>
    <row r="11" spans="1:79" ht="19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BX11" s="2"/>
      <c r="BY11" s="2"/>
      <c r="BZ11" s="2"/>
      <c r="CA11" s="2"/>
    </row>
    <row r="12" spans="1:79" ht="19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BX12" s="2"/>
      <c r="BY12" s="2"/>
      <c r="BZ12" s="2"/>
      <c r="CA12" s="2"/>
    </row>
    <row r="13" spans="1:79" ht="19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BX13" s="2"/>
      <c r="BY13" s="2"/>
      <c r="BZ13" s="2"/>
      <c r="CA13" s="2"/>
    </row>
    <row r="14" spans="1:79" ht="19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BX14" s="2"/>
      <c r="BY14" s="2"/>
      <c r="BZ14" s="2"/>
      <c r="CA14" s="2"/>
    </row>
    <row r="15" spans="1:79" ht="19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BX15" s="2"/>
      <c r="BY15" s="2"/>
      <c r="BZ15" s="2"/>
      <c r="CA15" s="2"/>
    </row>
    <row r="16" spans="1:79" ht="19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BX16" s="2"/>
      <c r="BY16" s="2"/>
      <c r="BZ16" s="2"/>
      <c r="CA16" s="2"/>
    </row>
    <row r="17" spans="1:79" ht="19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BX17" s="2"/>
      <c r="BY17" s="2"/>
      <c r="BZ17" s="2"/>
      <c r="CA17" s="2"/>
    </row>
    <row r="18" spans="1:79" ht="19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BX18" s="2"/>
      <c r="BY18" s="2"/>
      <c r="BZ18" s="2"/>
      <c r="CA18" s="2"/>
    </row>
    <row r="19" spans="1:79" ht="19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BX19" s="2"/>
      <c r="BY19" s="2"/>
      <c r="BZ19" s="2"/>
      <c r="CA19" s="2"/>
    </row>
    <row r="20" spans="1:79" ht="19.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BX20" s="2"/>
      <c r="BY20" s="2"/>
      <c r="BZ20" s="2"/>
      <c r="CA20" s="2"/>
    </row>
    <row r="21" spans="1:79" ht="24.75" customHeight="1">
      <c r="A21" s="364" t="s">
        <v>147</v>
      </c>
      <c r="B21" s="364"/>
      <c r="C21" s="364"/>
      <c r="D21" s="364"/>
      <c r="E21" s="22"/>
      <c r="F21" s="22"/>
      <c r="G21" s="22"/>
      <c r="H21" s="22"/>
      <c r="I21" s="22"/>
      <c r="J21" s="22"/>
      <c r="BX21" s="2"/>
      <c r="BY21" s="2"/>
      <c r="BZ21" s="2"/>
      <c r="CA21" s="2"/>
    </row>
    <row r="24" ht="14.25">
      <c r="A24" s="86" t="s">
        <v>178</v>
      </c>
    </row>
  </sheetData>
  <mergeCells count="11"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B27" sqref="B27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5" width="10.75390625" style="0" customWidth="1"/>
    <col min="6" max="7" width="12.75390625" style="0" customWidth="1"/>
    <col min="8" max="8" width="10.75390625" style="0" customWidth="1"/>
    <col min="9" max="9" width="10.625" style="0" bestFit="1" customWidth="1"/>
    <col min="10" max="10" width="15.625" style="0" bestFit="1" customWidth="1"/>
    <col min="11" max="11" width="17.75390625" style="0" customWidth="1"/>
  </cols>
  <sheetData>
    <row r="1" spans="1:11" ht="16.5">
      <c r="A1" s="368" t="s">
        <v>71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16.5">
      <c r="A2" s="368" t="s">
        <v>264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</row>
    <row r="3" spans="1:10" ht="13.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10"/>
      <c r="K4" s="114" t="s">
        <v>48</v>
      </c>
    </row>
    <row r="5" spans="1:11" ht="15" customHeight="1">
      <c r="A5" s="351" t="s">
        <v>72</v>
      </c>
      <c r="B5" s="351" t="s">
        <v>0</v>
      </c>
      <c r="C5" s="352" t="s">
        <v>183</v>
      </c>
      <c r="D5" s="366" t="s">
        <v>93</v>
      </c>
      <c r="E5" s="369"/>
      <c r="F5" s="369"/>
      <c r="G5" s="367"/>
      <c r="H5" s="352" t="s">
        <v>9</v>
      </c>
      <c r="I5" s="352"/>
      <c r="J5" s="352" t="s">
        <v>187</v>
      </c>
      <c r="K5" s="352" t="s">
        <v>265</v>
      </c>
    </row>
    <row r="6" spans="1:11" ht="15" customHeight="1">
      <c r="A6" s="351"/>
      <c r="B6" s="351"/>
      <c r="C6" s="352"/>
      <c r="D6" s="352" t="s">
        <v>7</v>
      </c>
      <c r="E6" s="366" t="s">
        <v>6</v>
      </c>
      <c r="F6" s="369"/>
      <c r="G6" s="367"/>
      <c r="H6" s="352" t="s">
        <v>7</v>
      </c>
      <c r="I6" s="352" t="s">
        <v>74</v>
      </c>
      <c r="J6" s="352"/>
      <c r="K6" s="352"/>
    </row>
    <row r="7" spans="1:11" ht="15" customHeight="1">
      <c r="A7" s="351"/>
      <c r="B7" s="351"/>
      <c r="C7" s="352"/>
      <c r="D7" s="352"/>
      <c r="E7" s="354" t="s">
        <v>186</v>
      </c>
      <c r="F7" s="366" t="s">
        <v>6</v>
      </c>
      <c r="G7" s="367"/>
      <c r="H7" s="352"/>
      <c r="I7" s="352"/>
      <c r="J7" s="352"/>
      <c r="K7" s="352"/>
    </row>
    <row r="8" spans="1:11" ht="15" customHeight="1">
      <c r="A8" s="351"/>
      <c r="B8" s="351"/>
      <c r="C8" s="352"/>
      <c r="D8" s="352"/>
      <c r="E8" s="355"/>
      <c r="F8" s="20" t="s">
        <v>185</v>
      </c>
      <c r="G8" s="20" t="s">
        <v>184</v>
      </c>
      <c r="H8" s="352"/>
      <c r="I8" s="352"/>
      <c r="J8" s="352"/>
      <c r="K8" s="352"/>
    </row>
    <row r="9" spans="1:11" ht="7.5" customHeigh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</row>
    <row r="10" spans="1:11" ht="21.75" customHeight="1">
      <c r="A10" s="37" t="s">
        <v>11</v>
      </c>
      <c r="B10" s="24" t="s">
        <v>12</v>
      </c>
      <c r="C10" s="24"/>
      <c r="D10" s="24"/>
      <c r="E10" s="24"/>
      <c r="F10" s="24"/>
      <c r="G10" s="24"/>
      <c r="H10" s="24"/>
      <c r="I10" s="24"/>
      <c r="J10" s="24"/>
      <c r="K10" s="37" t="s">
        <v>56</v>
      </c>
    </row>
    <row r="11" spans="1:11" ht="21.75" customHeight="1">
      <c r="A11" s="38"/>
      <c r="B11" s="39" t="s">
        <v>101</v>
      </c>
      <c r="C11" s="25"/>
      <c r="D11" s="25"/>
      <c r="E11" s="25"/>
      <c r="F11" s="25"/>
      <c r="G11" s="25"/>
      <c r="H11" s="25"/>
      <c r="I11" s="25"/>
      <c r="J11" s="25"/>
      <c r="K11" s="38"/>
    </row>
    <row r="12" spans="1:11" ht="21.75" customHeight="1">
      <c r="A12" s="38"/>
      <c r="B12" s="40" t="s">
        <v>13</v>
      </c>
      <c r="C12" s="25"/>
      <c r="D12" s="25"/>
      <c r="E12" s="25"/>
      <c r="F12" s="25"/>
      <c r="G12" s="25"/>
      <c r="H12" s="25"/>
      <c r="I12" s="25"/>
      <c r="J12" s="25"/>
      <c r="K12" s="38" t="s">
        <v>56</v>
      </c>
    </row>
    <row r="13" spans="1:11" ht="21.75" customHeight="1">
      <c r="A13" s="38"/>
      <c r="B13" s="40" t="s">
        <v>14</v>
      </c>
      <c r="C13" s="25"/>
      <c r="D13" s="25"/>
      <c r="E13" s="25"/>
      <c r="F13" s="25"/>
      <c r="G13" s="25"/>
      <c r="H13" s="25"/>
      <c r="I13" s="25"/>
      <c r="J13" s="25"/>
      <c r="K13" s="38" t="s">
        <v>56</v>
      </c>
    </row>
    <row r="14" spans="1:11" ht="21.75" customHeight="1">
      <c r="A14" s="38"/>
      <c r="B14" s="40" t="s">
        <v>15</v>
      </c>
      <c r="C14" s="25"/>
      <c r="D14" s="25"/>
      <c r="E14" s="25"/>
      <c r="F14" s="25"/>
      <c r="G14" s="25"/>
      <c r="H14" s="25"/>
      <c r="I14" s="25"/>
      <c r="J14" s="25"/>
      <c r="K14" s="38" t="s">
        <v>56</v>
      </c>
    </row>
    <row r="15" spans="1:11" ht="21.75" customHeight="1">
      <c r="A15" s="41"/>
      <c r="B15" s="42" t="s">
        <v>1</v>
      </c>
      <c r="C15" s="26"/>
      <c r="D15" s="26"/>
      <c r="E15" s="26"/>
      <c r="F15" s="26"/>
      <c r="G15" s="26"/>
      <c r="H15" s="26"/>
      <c r="I15" s="26"/>
      <c r="J15" s="26"/>
      <c r="K15" s="41" t="s">
        <v>56</v>
      </c>
    </row>
    <row r="16" spans="1:11" ht="21.75" customHeight="1">
      <c r="A16" s="37" t="s">
        <v>17</v>
      </c>
      <c r="B16" s="24" t="s">
        <v>16</v>
      </c>
      <c r="C16" s="24"/>
      <c r="D16" s="24"/>
      <c r="E16" s="37"/>
      <c r="F16" s="37"/>
      <c r="G16" s="24"/>
      <c r="H16" s="24"/>
      <c r="I16" s="24"/>
      <c r="J16" s="24"/>
      <c r="K16" s="37" t="s">
        <v>56</v>
      </c>
    </row>
    <row r="17" spans="1:11" ht="21.75" customHeight="1">
      <c r="A17" s="38"/>
      <c r="B17" s="39" t="s">
        <v>101</v>
      </c>
      <c r="C17" s="25"/>
      <c r="D17" s="25"/>
      <c r="E17" s="38"/>
      <c r="F17" s="38"/>
      <c r="G17" s="25"/>
      <c r="H17" s="25"/>
      <c r="I17" s="25"/>
      <c r="J17" s="25"/>
      <c r="K17" s="38"/>
    </row>
    <row r="18" spans="1:11" ht="21.75" customHeight="1">
      <c r="A18" s="38"/>
      <c r="B18" s="40" t="s">
        <v>13</v>
      </c>
      <c r="C18" s="25"/>
      <c r="D18" s="25"/>
      <c r="E18" s="38"/>
      <c r="F18" s="38"/>
      <c r="G18" s="25"/>
      <c r="H18" s="25"/>
      <c r="I18" s="25"/>
      <c r="J18" s="25"/>
      <c r="K18" s="38" t="s">
        <v>56</v>
      </c>
    </row>
    <row r="19" spans="1:11" ht="21.75" customHeight="1">
      <c r="A19" s="38"/>
      <c r="B19" s="40" t="s">
        <v>14</v>
      </c>
      <c r="C19" s="25"/>
      <c r="D19" s="25"/>
      <c r="E19" s="38"/>
      <c r="F19" s="38"/>
      <c r="G19" s="25"/>
      <c r="H19" s="25"/>
      <c r="I19" s="25"/>
      <c r="J19" s="25"/>
      <c r="K19" s="38" t="s">
        <v>56</v>
      </c>
    </row>
    <row r="20" spans="1:11" ht="21.75" customHeight="1">
      <c r="A20" s="38"/>
      <c r="B20" s="40" t="s">
        <v>15</v>
      </c>
      <c r="C20" s="25"/>
      <c r="D20" s="25"/>
      <c r="E20" s="38"/>
      <c r="F20" s="38"/>
      <c r="G20" s="25"/>
      <c r="H20" s="25"/>
      <c r="I20" s="25"/>
      <c r="J20" s="25"/>
      <c r="K20" s="38" t="s">
        <v>56</v>
      </c>
    </row>
    <row r="21" spans="1:11" ht="21.75" customHeight="1">
      <c r="A21" s="41"/>
      <c r="B21" s="42" t="s">
        <v>1</v>
      </c>
      <c r="C21" s="26"/>
      <c r="D21" s="26"/>
      <c r="E21" s="41"/>
      <c r="F21" s="41"/>
      <c r="G21" s="26"/>
      <c r="H21" s="26"/>
      <c r="I21" s="26"/>
      <c r="J21" s="26"/>
      <c r="K21" s="41" t="s">
        <v>56</v>
      </c>
    </row>
    <row r="22" spans="1:11" ht="38.25">
      <c r="A22" s="37" t="s">
        <v>18</v>
      </c>
      <c r="B22" s="250" t="s">
        <v>181</v>
      </c>
      <c r="C22" s="247">
        <v>0</v>
      </c>
      <c r="D22" s="248">
        <v>228600</v>
      </c>
      <c r="E22" s="249">
        <v>228600</v>
      </c>
      <c r="F22" s="247" t="s">
        <v>56</v>
      </c>
      <c r="G22" s="247" t="s">
        <v>56</v>
      </c>
      <c r="H22" s="248">
        <v>228600</v>
      </c>
      <c r="I22" s="247" t="s">
        <v>56</v>
      </c>
      <c r="J22" s="247">
        <v>0</v>
      </c>
      <c r="K22" s="247">
        <v>0</v>
      </c>
    </row>
    <row r="23" spans="1:11" ht="21.75" customHeight="1">
      <c r="A23" s="25"/>
      <c r="B23" s="39" t="s">
        <v>101</v>
      </c>
      <c r="C23" s="38"/>
      <c r="D23" s="184"/>
      <c r="E23" s="38"/>
      <c r="F23" s="38"/>
      <c r="G23" s="38"/>
      <c r="H23" s="25"/>
      <c r="I23" s="38"/>
      <c r="J23" s="38"/>
      <c r="K23" s="38"/>
    </row>
    <row r="24" spans="1:11" ht="21.75" customHeight="1">
      <c r="A24" s="25"/>
      <c r="B24" s="40" t="s">
        <v>517</v>
      </c>
      <c r="C24" s="38">
        <v>0</v>
      </c>
      <c r="D24" s="184">
        <v>32000</v>
      </c>
      <c r="E24" s="243">
        <v>32000</v>
      </c>
      <c r="F24" s="38" t="s">
        <v>56</v>
      </c>
      <c r="G24" s="38" t="s">
        <v>56</v>
      </c>
      <c r="H24" s="184">
        <v>32000</v>
      </c>
      <c r="I24" s="38" t="s">
        <v>56</v>
      </c>
      <c r="J24" s="38">
        <v>0</v>
      </c>
      <c r="K24" s="38">
        <v>0</v>
      </c>
    </row>
    <row r="25" spans="1:11" ht="21.75" customHeight="1">
      <c r="A25" s="25"/>
      <c r="B25" s="40" t="s">
        <v>518</v>
      </c>
      <c r="C25" s="38">
        <v>0</v>
      </c>
      <c r="D25" s="184">
        <v>55000</v>
      </c>
      <c r="E25" s="243">
        <v>55000</v>
      </c>
      <c r="F25" s="38" t="s">
        <v>56</v>
      </c>
      <c r="G25" s="38" t="s">
        <v>56</v>
      </c>
      <c r="H25" s="184">
        <v>55000</v>
      </c>
      <c r="I25" s="38" t="s">
        <v>56</v>
      </c>
      <c r="J25" s="38">
        <v>0</v>
      </c>
      <c r="K25" s="38">
        <v>0</v>
      </c>
    </row>
    <row r="26" spans="1:11" ht="21.75" customHeight="1">
      <c r="A26" s="25"/>
      <c r="B26" s="40" t="s">
        <v>519</v>
      </c>
      <c r="C26" s="38">
        <v>0</v>
      </c>
      <c r="D26" s="184">
        <v>112600</v>
      </c>
      <c r="E26" s="243">
        <v>112600</v>
      </c>
      <c r="F26" s="38" t="s">
        <v>56</v>
      </c>
      <c r="G26" s="38" t="s">
        <v>56</v>
      </c>
      <c r="H26" s="184">
        <v>112600</v>
      </c>
      <c r="I26" s="38" t="s">
        <v>56</v>
      </c>
      <c r="J26" s="38">
        <v>0</v>
      </c>
      <c r="K26" s="38">
        <v>0</v>
      </c>
    </row>
    <row r="27" spans="1:11" ht="25.5">
      <c r="A27" s="26"/>
      <c r="B27" s="246" t="s">
        <v>520</v>
      </c>
      <c r="C27" s="246" t="s">
        <v>521</v>
      </c>
      <c r="D27" s="245">
        <v>29000</v>
      </c>
      <c r="E27" s="244">
        <v>29000</v>
      </c>
      <c r="F27" s="41" t="s">
        <v>56</v>
      </c>
      <c r="G27" s="41" t="s">
        <v>56</v>
      </c>
      <c r="H27" s="245">
        <v>29000</v>
      </c>
      <c r="I27" s="41" t="s">
        <v>56</v>
      </c>
      <c r="J27" s="41">
        <v>0</v>
      </c>
      <c r="K27" s="41">
        <v>0</v>
      </c>
    </row>
    <row r="28" spans="1:11" s="79" customFormat="1" ht="21.75" customHeight="1">
      <c r="A28" s="365" t="s">
        <v>147</v>
      </c>
      <c r="B28" s="365"/>
      <c r="C28" s="81">
        <v>0</v>
      </c>
      <c r="D28" s="188">
        <v>228600</v>
      </c>
      <c r="E28" s="188">
        <v>228600</v>
      </c>
      <c r="F28" s="80"/>
      <c r="G28" s="80"/>
      <c r="H28" s="188">
        <v>228600</v>
      </c>
      <c r="I28" s="80"/>
      <c r="J28" s="81">
        <v>0</v>
      </c>
      <c r="K28" s="81">
        <v>0</v>
      </c>
    </row>
    <row r="29" ht="14.25" customHeight="1"/>
    <row r="30" ht="12.75">
      <c r="A30" s="115" t="s">
        <v>182</v>
      </c>
    </row>
    <row r="31" ht="12.75">
      <c r="A31" s="115" t="s">
        <v>188</v>
      </c>
    </row>
    <row r="32" ht="12.75">
      <c r="A32" s="115" t="s">
        <v>189</v>
      </c>
    </row>
    <row r="33" ht="12.75">
      <c r="A33" s="115" t="s">
        <v>190</v>
      </c>
    </row>
  </sheetData>
  <mergeCells count="16">
    <mergeCell ref="K5:K8"/>
    <mergeCell ref="A1:K1"/>
    <mergeCell ref="A2:K2"/>
    <mergeCell ref="A5:A8"/>
    <mergeCell ref="B5:B8"/>
    <mergeCell ref="C5:C8"/>
    <mergeCell ref="D6:D8"/>
    <mergeCell ref="D5:G5"/>
    <mergeCell ref="E6:G6"/>
    <mergeCell ref="E7:E8"/>
    <mergeCell ref="H6:H8"/>
    <mergeCell ref="I6:I8"/>
    <mergeCell ref="J5:J8"/>
    <mergeCell ref="A28:B28"/>
    <mergeCell ref="H5:I5"/>
    <mergeCell ref="F7:G7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7
do uchwały Rady Miejskiej nr XV/56/07
z dnia 20 grudnia 2007r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8.125" style="0" customWidth="1"/>
    <col min="3" max="4" width="10.00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317" t="s">
        <v>266</v>
      </c>
      <c r="B1" s="317"/>
      <c r="C1" s="317"/>
      <c r="D1" s="317"/>
      <c r="E1" s="317"/>
      <c r="F1" s="317"/>
      <c r="G1" s="317"/>
    </row>
    <row r="2" spans="5:7" ht="19.5" customHeight="1">
      <c r="E2" s="7"/>
      <c r="F2" s="7"/>
      <c r="G2" s="7"/>
    </row>
    <row r="3" spans="5:7" ht="19.5" customHeight="1">
      <c r="E3" s="2"/>
      <c r="F3" s="2"/>
      <c r="G3" s="12" t="s">
        <v>48</v>
      </c>
    </row>
    <row r="4" spans="1:7" ht="19.5" customHeight="1">
      <c r="A4" s="351" t="s">
        <v>72</v>
      </c>
      <c r="B4" s="351" t="s">
        <v>2</v>
      </c>
      <c r="C4" s="351" t="s">
        <v>3</v>
      </c>
      <c r="D4" s="357" t="s">
        <v>148</v>
      </c>
      <c r="E4" s="352" t="s">
        <v>94</v>
      </c>
      <c r="F4" s="352" t="s">
        <v>95</v>
      </c>
      <c r="G4" s="352" t="s">
        <v>49</v>
      </c>
    </row>
    <row r="5" spans="1:7" ht="19.5" customHeight="1">
      <c r="A5" s="351"/>
      <c r="B5" s="351"/>
      <c r="C5" s="351"/>
      <c r="D5" s="358"/>
      <c r="E5" s="352"/>
      <c r="F5" s="352"/>
      <c r="G5" s="352"/>
    </row>
    <row r="6" spans="1:7" ht="19.5" customHeight="1">
      <c r="A6" s="351"/>
      <c r="B6" s="351"/>
      <c r="C6" s="351"/>
      <c r="D6" s="359"/>
      <c r="E6" s="352"/>
      <c r="F6" s="352"/>
      <c r="G6" s="352"/>
    </row>
    <row r="7" spans="1:7" ht="7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30" customHeight="1">
      <c r="A8" s="43"/>
      <c r="B8" s="43"/>
      <c r="C8" s="43"/>
      <c r="D8" s="43"/>
      <c r="E8" s="43"/>
      <c r="F8" s="43"/>
      <c r="G8" s="43"/>
    </row>
    <row r="9" spans="1:7" ht="30" customHeight="1">
      <c r="A9" s="44"/>
      <c r="B9" s="44"/>
      <c r="C9" s="44"/>
      <c r="D9" s="44"/>
      <c r="E9" s="44"/>
      <c r="F9" s="44"/>
      <c r="G9" s="44"/>
    </row>
    <row r="10" spans="1:7" ht="30" customHeight="1">
      <c r="A10" s="44"/>
      <c r="B10" s="44"/>
      <c r="C10" s="44"/>
      <c r="D10" s="44"/>
      <c r="E10" s="44"/>
      <c r="F10" s="44"/>
      <c r="G10" s="44"/>
    </row>
    <row r="11" spans="1:7" ht="30" customHeight="1">
      <c r="A11" s="44"/>
      <c r="B11" s="44"/>
      <c r="C11" s="44"/>
      <c r="D11" s="44"/>
      <c r="E11" s="44"/>
      <c r="F11" s="44"/>
      <c r="G11" s="44"/>
    </row>
    <row r="12" spans="1:7" ht="30" customHeight="1">
      <c r="A12" s="45"/>
      <c r="B12" s="45"/>
      <c r="C12" s="45"/>
      <c r="D12" s="45"/>
      <c r="E12" s="45"/>
      <c r="F12" s="45"/>
      <c r="G12" s="45"/>
    </row>
    <row r="13" spans="1:7" s="2" customFormat="1" ht="30" customHeight="1">
      <c r="A13" s="370" t="s">
        <v>147</v>
      </c>
      <c r="B13" s="371"/>
      <c r="C13" s="371"/>
      <c r="D13" s="371"/>
      <c r="E13" s="372"/>
      <c r="F13" s="30"/>
      <c r="G13" s="30"/>
    </row>
    <row r="16" ht="14.25">
      <c r="A16" s="112" t="s">
        <v>150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Miejskiej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10" sqref="F10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4" width="9.87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308" t="s">
        <v>267</v>
      </c>
      <c r="B1" s="308"/>
      <c r="C1" s="308"/>
      <c r="D1" s="308"/>
      <c r="E1" s="308"/>
      <c r="F1" s="308"/>
    </row>
    <row r="2" spans="5:6" ht="19.5" customHeight="1">
      <c r="E2" s="7"/>
      <c r="F2" s="7"/>
    </row>
    <row r="3" ht="19.5" customHeight="1">
      <c r="F3" s="12" t="s">
        <v>48</v>
      </c>
    </row>
    <row r="4" spans="1:6" ht="19.5" customHeight="1">
      <c r="A4" s="19" t="s">
        <v>72</v>
      </c>
      <c r="B4" s="19" t="s">
        <v>2</v>
      </c>
      <c r="C4" s="19" t="s">
        <v>3</v>
      </c>
      <c r="D4" s="19" t="s">
        <v>156</v>
      </c>
      <c r="E4" s="19" t="s">
        <v>52</v>
      </c>
      <c r="F4" s="19" t="s">
        <v>51</v>
      </c>
    </row>
    <row r="5" spans="1:6" ht="7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6" ht="30" customHeight="1">
      <c r="A6" s="32">
        <v>1</v>
      </c>
      <c r="B6" s="32">
        <v>921</v>
      </c>
      <c r="C6" s="32">
        <v>92109</v>
      </c>
      <c r="D6" s="32">
        <v>2480</v>
      </c>
      <c r="E6" s="31" t="s">
        <v>483</v>
      </c>
      <c r="F6" s="225">
        <v>185000</v>
      </c>
    </row>
    <row r="7" spans="1:6" ht="30" customHeight="1">
      <c r="A7" s="34">
        <v>2</v>
      </c>
      <c r="B7" s="34">
        <v>921</v>
      </c>
      <c r="C7" s="34">
        <v>92116</v>
      </c>
      <c r="D7" s="34">
        <v>2480</v>
      </c>
      <c r="E7" s="33" t="s">
        <v>484</v>
      </c>
      <c r="F7" s="226">
        <v>180202</v>
      </c>
    </row>
    <row r="8" spans="1:6" ht="30" customHeight="1">
      <c r="A8" s="34"/>
      <c r="B8" s="34"/>
      <c r="C8" s="34"/>
      <c r="D8" s="34"/>
      <c r="E8" s="34"/>
      <c r="F8" s="34"/>
    </row>
    <row r="9" spans="1:6" ht="30" customHeight="1">
      <c r="A9" s="36"/>
      <c r="B9" s="36"/>
      <c r="C9" s="36"/>
      <c r="D9" s="36"/>
      <c r="E9" s="36"/>
      <c r="F9" s="36"/>
    </row>
    <row r="10" spans="1:6" ht="30" customHeight="1">
      <c r="A10" s="370" t="s">
        <v>147</v>
      </c>
      <c r="B10" s="371"/>
      <c r="C10" s="371"/>
      <c r="D10" s="371"/>
      <c r="E10" s="372"/>
      <c r="F10" s="227">
        <v>365202</v>
      </c>
    </row>
    <row r="13" spans="1:7" ht="27.75" customHeight="1">
      <c r="A13" s="373" t="s">
        <v>191</v>
      </c>
      <c r="B13" s="373"/>
      <c r="C13" s="373"/>
      <c r="D13" s="373"/>
      <c r="E13" s="373"/>
      <c r="F13" s="373"/>
      <c r="G13" s="116"/>
    </row>
    <row r="14" spans="1:7" ht="14.25">
      <c r="A14" s="112" t="s">
        <v>157</v>
      </c>
      <c r="B14"/>
      <c r="C14"/>
      <c r="D14"/>
      <c r="E14"/>
      <c r="F14"/>
      <c r="G14"/>
    </row>
  </sheetData>
  <mergeCells count="3">
    <mergeCell ref="A1:F1"/>
    <mergeCell ref="A10:E10"/>
    <mergeCell ref="A13:F13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Miejskiej nr XV/56/07
z dnia 20 grudnia 2007r.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F10" sqref="F10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9.625" style="0" customWidth="1"/>
  </cols>
  <sheetData>
    <row r="1" spans="1:6" ht="48.75" customHeight="1">
      <c r="A1" s="363" t="s">
        <v>268</v>
      </c>
      <c r="B1" s="363"/>
      <c r="C1" s="363"/>
      <c r="D1" s="363"/>
      <c r="E1" s="363"/>
      <c r="F1" s="363"/>
    </row>
    <row r="2" spans="5:6" ht="19.5" customHeight="1">
      <c r="E2" s="7"/>
      <c r="F2" s="7"/>
    </row>
    <row r="3" spans="5:6" ht="19.5" customHeight="1">
      <c r="E3" s="2"/>
      <c r="F3" s="10" t="s">
        <v>48</v>
      </c>
    </row>
    <row r="4" spans="1:6" ht="19.5" customHeight="1">
      <c r="A4" s="19" t="s">
        <v>72</v>
      </c>
      <c r="B4" s="19" t="s">
        <v>2</v>
      </c>
      <c r="C4" s="19" t="s">
        <v>3</v>
      </c>
      <c r="D4" s="19" t="s">
        <v>148</v>
      </c>
      <c r="E4" s="19" t="s">
        <v>50</v>
      </c>
      <c r="F4" s="19" t="s">
        <v>51</v>
      </c>
    </row>
    <row r="5" spans="1:6" s="85" customFormat="1" ht="7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6" ht="30" customHeight="1">
      <c r="A6" s="43">
        <v>1</v>
      </c>
      <c r="B6" s="43">
        <v>921</v>
      </c>
      <c r="C6" s="43">
        <v>92105</v>
      </c>
      <c r="D6" s="43">
        <v>2830</v>
      </c>
      <c r="E6" s="43" t="s">
        <v>544</v>
      </c>
      <c r="F6" s="228">
        <v>10000</v>
      </c>
    </row>
    <row r="7" spans="1:6" ht="30" customHeight="1">
      <c r="A7" s="44">
        <v>2</v>
      </c>
      <c r="B7" s="44">
        <v>926</v>
      </c>
      <c r="C7" s="44">
        <v>92605</v>
      </c>
      <c r="D7" s="44">
        <v>2830</v>
      </c>
      <c r="E7" s="44" t="s">
        <v>394</v>
      </c>
      <c r="F7" s="229">
        <v>30000</v>
      </c>
    </row>
    <row r="8" spans="1:6" ht="30" customHeight="1">
      <c r="A8" s="44"/>
      <c r="B8" s="44"/>
      <c r="C8" s="44"/>
      <c r="D8" s="44"/>
      <c r="E8" s="44"/>
      <c r="F8" s="230"/>
    </row>
    <row r="9" spans="1:6" ht="30" customHeight="1">
      <c r="A9" s="45"/>
      <c r="B9" s="45"/>
      <c r="C9" s="45"/>
      <c r="D9" s="45"/>
      <c r="E9" s="45"/>
      <c r="F9" s="231"/>
    </row>
    <row r="10" spans="1:6" ht="30" customHeight="1">
      <c r="A10" s="370" t="s">
        <v>147</v>
      </c>
      <c r="B10" s="371"/>
      <c r="C10" s="371"/>
      <c r="D10" s="371"/>
      <c r="E10" s="372"/>
      <c r="F10" s="227">
        <v>40000</v>
      </c>
    </row>
    <row r="13" ht="14.25">
      <c r="A13" s="112" t="s">
        <v>150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9
do uchwały Rady Miejskiej nr XV/56/07
z dnia 20 grudnia 2007r.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13" sqref="B13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316" t="s">
        <v>45</v>
      </c>
      <c r="B1" s="316"/>
      <c r="C1" s="316"/>
      <c r="D1" s="7"/>
      <c r="E1" s="7"/>
      <c r="F1" s="7"/>
      <c r="G1" s="7"/>
      <c r="H1" s="7"/>
      <c r="I1" s="7"/>
      <c r="J1" s="7"/>
    </row>
    <row r="2" spans="1:7" ht="19.5" customHeight="1">
      <c r="A2" s="316" t="s">
        <v>53</v>
      </c>
      <c r="B2" s="316"/>
      <c r="C2" s="316"/>
      <c r="D2" s="7"/>
      <c r="E2" s="7"/>
      <c r="F2" s="7"/>
      <c r="G2" s="7"/>
    </row>
    <row r="4" ht="12.75">
      <c r="C4" s="10" t="s">
        <v>48</v>
      </c>
    </row>
    <row r="5" spans="1:10" ht="19.5" customHeight="1">
      <c r="A5" s="19" t="s">
        <v>72</v>
      </c>
      <c r="B5" s="19" t="s">
        <v>0</v>
      </c>
      <c r="C5" s="19" t="s">
        <v>269</v>
      </c>
      <c r="D5" s="8"/>
      <c r="E5" s="8"/>
      <c r="F5" s="8"/>
      <c r="G5" s="8"/>
      <c r="H5" s="8"/>
      <c r="I5" s="9"/>
      <c r="J5" s="9"/>
    </row>
    <row r="6" spans="1:10" ht="19.5" customHeight="1">
      <c r="A6" s="29" t="s">
        <v>11</v>
      </c>
      <c r="B6" s="46" t="s">
        <v>73</v>
      </c>
      <c r="C6" s="251">
        <v>3000</v>
      </c>
      <c r="D6" s="8"/>
      <c r="E6" s="8"/>
      <c r="F6" s="8"/>
      <c r="G6" s="8"/>
      <c r="H6" s="8"/>
      <c r="I6" s="9"/>
      <c r="J6" s="9"/>
    </row>
    <row r="7" spans="1:10" ht="19.5" customHeight="1">
      <c r="A7" s="29" t="s">
        <v>17</v>
      </c>
      <c r="B7" s="46" t="s">
        <v>10</v>
      </c>
      <c r="C7" s="251">
        <v>10000</v>
      </c>
      <c r="D7" s="8"/>
      <c r="E7" s="8"/>
      <c r="F7" s="8"/>
      <c r="G7" s="8"/>
      <c r="H7" s="8"/>
      <c r="I7" s="9"/>
      <c r="J7" s="9"/>
    </row>
    <row r="8" spans="1:10" ht="19.5" customHeight="1">
      <c r="A8" s="47" t="s">
        <v>13</v>
      </c>
      <c r="B8" s="48" t="s">
        <v>522</v>
      </c>
      <c r="C8" s="47">
        <v>500</v>
      </c>
      <c r="D8" s="8"/>
      <c r="E8" s="8"/>
      <c r="F8" s="8"/>
      <c r="G8" s="8"/>
      <c r="H8" s="8"/>
      <c r="I8" s="9"/>
      <c r="J8" s="9"/>
    </row>
    <row r="9" spans="1:10" ht="19.5" customHeight="1">
      <c r="A9" s="33" t="s">
        <v>14</v>
      </c>
      <c r="B9" s="49" t="s">
        <v>523</v>
      </c>
      <c r="C9" s="226">
        <v>9000</v>
      </c>
      <c r="D9" s="8"/>
      <c r="E9" s="8"/>
      <c r="F9" s="8"/>
      <c r="G9" s="8"/>
      <c r="H9" s="8"/>
      <c r="I9" s="9"/>
      <c r="J9" s="9"/>
    </row>
    <row r="10" spans="1:10" ht="19.5" customHeight="1">
      <c r="A10" s="35" t="s">
        <v>15</v>
      </c>
      <c r="B10" s="50"/>
      <c r="C10" s="35"/>
      <c r="D10" s="8"/>
      <c r="E10" s="8"/>
      <c r="F10" s="8"/>
      <c r="G10" s="8"/>
      <c r="H10" s="8"/>
      <c r="I10" s="9"/>
      <c r="J10" s="9"/>
    </row>
    <row r="11" spans="1:10" ht="19.5" customHeight="1">
      <c r="A11" s="29" t="s">
        <v>18</v>
      </c>
      <c r="B11" s="46" t="s">
        <v>9</v>
      </c>
      <c r="C11" s="251">
        <v>10000</v>
      </c>
      <c r="D11" s="8"/>
      <c r="E11" s="8"/>
      <c r="F11" s="8"/>
      <c r="G11" s="8"/>
      <c r="H11" s="8"/>
      <c r="I11" s="9"/>
      <c r="J11" s="9"/>
    </row>
    <row r="12" spans="1:10" ht="19.5" customHeight="1">
      <c r="A12" s="31" t="s">
        <v>13</v>
      </c>
      <c r="B12" s="51" t="s">
        <v>43</v>
      </c>
      <c r="C12" s="225">
        <v>10000</v>
      </c>
      <c r="D12" s="8"/>
      <c r="E12" s="8"/>
      <c r="F12" s="8"/>
      <c r="G12" s="8"/>
      <c r="H12" s="8"/>
      <c r="I12" s="9"/>
      <c r="J12" s="9"/>
    </row>
    <row r="13" spans="1:10" ht="15" customHeight="1">
      <c r="A13" s="33"/>
      <c r="B13" s="49" t="s">
        <v>524</v>
      </c>
      <c r="C13" s="33">
        <v>500</v>
      </c>
      <c r="D13" s="8"/>
      <c r="E13" s="8"/>
      <c r="F13" s="8"/>
      <c r="G13" s="8"/>
      <c r="H13" s="8"/>
      <c r="I13" s="9"/>
      <c r="J13" s="9"/>
    </row>
    <row r="14" spans="1:10" ht="15" customHeight="1">
      <c r="A14" s="33"/>
      <c r="B14" s="49" t="s">
        <v>525</v>
      </c>
      <c r="C14" s="226">
        <v>9500</v>
      </c>
      <c r="D14" s="8"/>
      <c r="E14" s="8"/>
      <c r="F14" s="8"/>
      <c r="G14" s="8"/>
      <c r="H14" s="8"/>
      <c r="I14" s="9"/>
      <c r="J14" s="9"/>
    </row>
    <row r="15" spans="1:10" ht="19.5" customHeight="1">
      <c r="A15" s="33" t="s">
        <v>14</v>
      </c>
      <c r="B15" s="49" t="s">
        <v>46</v>
      </c>
      <c r="C15" s="33"/>
      <c r="D15" s="8"/>
      <c r="E15" s="8"/>
      <c r="F15" s="8"/>
      <c r="G15" s="8"/>
      <c r="H15" s="8"/>
      <c r="I15" s="9"/>
      <c r="J15" s="9"/>
    </row>
    <row r="16" spans="1:10" ht="15">
      <c r="A16" s="33"/>
      <c r="B16" s="52"/>
      <c r="C16" s="33"/>
      <c r="D16" s="8"/>
      <c r="E16" s="8"/>
      <c r="F16" s="8"/>
      <c r="G16" s="8"/>
      <c r="H16" s="8"/>
      <c r="I16" s="9"/>
      <c r="J16" s="9"/>
    </row>
    <row r="17" spans="1:10" ht="15" customHeight="1">
      <c r="A17" s="35"/>
      <c r="B17" s="53"/>
      <c r="C17" s="35"/>
      <c r="D17" s="8"/>
      <c r="E17" s="8"/>
      <c r="F17" s="8"/>
      <c r="G17" s="8"/>
      <c r="H17" s="8"/>
      <c r="I17" s="9"/>
      <c r="J17" s="9"/>
    </row>
    <row r="18" spans="1:10" ht="19.5" customHeight="1">
      <c r="A18" s="29" t="s">
        <v>44</v>
      </c>
      <c r="B18" s="46" t="s">
        <v>75</v>
      </c>
      <c r="C18" s="251">
        <v>3000</v>
      </c>
      <c r="D18" s="8"/>
      <c r="E18" s="8"/>
      <c r="F18" s="8"/>
      <c r="G18" s="8"/>
      <c r="H18" s="8"/>
      <c r="I18" s="9"/>
      <c r="J18" s="9"/>
    </row>
    <row r="19" spans="1:10" ht="15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 ht="15">
      <c r="A20" s="8"/>
      <c r="B20" s="8"/>
      <c r="C20" s="8"/>
      <c r="D20" s="8"/>
      <c r="E20" s="8"/>
      <c r="F20" s="8"/>
      <c r="G20" s="8"/>
      <c r="H20" s="8"/>
      <c r="I20" s="9"/>
      <c r="J20" s="9"/>
    </row>
    <row r="21" spans="1:10" ht="15">
      <c r="A21" s="8"/>
      <c r="B21" s="8"/>
      <c r="C21" s="8"/>
      <c r="D21" s="8"/>
      <c r="E21" s="8"/>
      <c r="F21" s="8"/>
      <c r="G21" s="8"/>
      <c r="H21" s="8"/>
      <c r="I21" s="9"/>
      <c r="J21" s="9"/>
    </row>
    <row r="22" spans="1:10" ht="15">
      <c r="A22" s="8"/>
      <c r="B22" s="8"/>
      <c r="C22" s="8"/>
      <c r="D22" s="8"/>
      <c r="E22" s="8"/>
      <c r="F22" s="8"/>
      <c r="G22" s="8"/>
      <c r="H22" s="8"/>
      <c r="I22" s="9"/>
      <c r="J22" s="9"/>
    </row>
    <row r="23" spans="1:10" ht="15">
      <c r="A23" s="8"/>
      <c r="B23" s="8"/>
      <c r="C23" s="8"/>
      <c r="D23" s="8"/>
      <c r="E23" s="8"/>
      <c r="F23" s="8"/>
      <c r="G23" s="8"/>
      <c r="H23" s="8"/>
      <c r="I23" s="9"/>
      <c r="J23" s="9"/>
    </row>
    <row r="24" spans="1:10" ht="15">
      <c r="A24" s="8"/>
      <c r="B24" s="8"/>
      <c r="C24" s="8"/>
      <c r="D24" s="8"/>
      <c r="E24" s="8"/>
      <c r="F24" s="8"/>
      <c r="G24" s="8"/>
      <c r="H24" s="8"/>
      <c r="I24" s="9"/>
      <c r="J24" s="9"/>
    </row>
    <row r="25" spans="1:10" ht="1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>
      <c r="A28" s="9"/>
      <c r="B28" s="9"/>
      <c r="C28" s="9"/>
      <c r="D28" s="9"/>
      <c r="E28" s="9"/>
      <c r="F28" s="9"/>
      <c r="G28" s="9"/>
      <c r="H28" s="9"/>
      <c r="I28" s="9"/>
      <c r="J28" s="9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Rady Miejskiej nr XV/56/07
z dnia 20 grudnia 2007r.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C6" sqref="C6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316" t="s">
        <v>192</v>
      </c>
      <c r="B1" s="316"/>
      <c r="C1" s="316"/>
      <c r="D1" s="7"/>
      <c r="E1" s="7"/>
      <c r="F1" s="7"/>
      <c r="G1" s="7"/>
      <c r="H1" s="7"/>
      <c r="I1" s="7"/>
      <c r="J1" s="7"/>
    </row>
    <row r="2" spans="1:7" ht="19.5" customHeight="1">
      <c r="A2" s="316" t="s">
        <v>130</v>
      </c>
      <c r="B2" s="316"/>
      <c r="C2" s="316"/>
      <c r="D2" s="7"/>
      <c r="E2" s="7"/>
      <c r="F2" s="7"/>
      <c r="G2" s="7"/>
    </row>
    <row r="4" ht="12.75">
      <c r="C4" s="10" t="s">
        <v>48</v>
      </c>
    </row>
    <row r="5" spans="1:10" ht="19.5" customHeight="1">
      <c r="A5" s="19" t="s">
        <v>72</v>
      </c>
      <c r="B5" s="19" t="s">
        <v>0</v>
      </c>
      <c r="C5" s="19" t="s">
        <v>269</v>
      </c>
      <c r="D5" s="8"/>
      <c r="E5" s="8"/>
      <c r="F5" s="8"/>
      <c r="G5" s="8"/>
      <c r="H5" s="8"/>
      <c r="I5" s="9"/>
      <c r="J5" s="9"/>
    </row>
    <row r="6" spans="1:10" ht="19.5" customHeight="1">
      <c r="A6" s="29" t="s">
        <v>11</v>
      </c>
      <c r="B6" s="46" t="s">
        <v>73</v>
      </c>
      <c r="C6" s="29"/>
      <c r="D6" s="8"/>
      <c r="E6" s="8"/>
      <c r="F6" s="8"/>
      <c r="G6" s="8"/>
      <c r="H6" s="8"/>
      <c r="I6" s="9"/>
      <c r="J6" s="9"/>
    </row>
    <row r="7" spans="1:10" ht="19.5" customHeight="1">
      <c r="A7" s="29" t="s">
        <v>17</v>
      </c>
      <c r="B7" s="46" t="s">
        <v>10</v>
      </c>
      <c r="C7" s="29"/>
      <c r="D7" s="8"/>
      <c r="E7" s="8"/>
      <c r="F7" s="8"/>
      <c r="G7" s="8"/>
      <c r="H7" s="8"/>
      <c r="I7" s="9"/>
      <c r="J7" s="9"/>
    </row>
    <row r="8" spans="1:10" ht="19.5" customHeight="1">
      <c r="A8" s="47" t="s">
        <v>13</v>
      </c>
      <c r="B8" s="48"/>
      <c r="C8" s="47"/>
      <c r="D8" s="8"/>
      <c r="E8" s="8"/>
      <c r="F8" s="8"/>
      <c r="G8" s="8"/>
      <c r="H8" s="8"/>
      <c r="I8" s="9"/>
      <c r="J8" s="9"/>
    </row>
    <row r="9" spans="1:10" ht="19.5" customHeight="1">
      <c r="A9" s="33" t="s">
        <v>14</v>
      </c>
      <c r="B9" s="49"/>
      <c r="C9" s="33"/>
      <c r="D9" s="8"/>
      <c r="E9" s="8"/>
      <c r="F9" s="8"/>
      <c r="G9" s="8"/>
      <c r="H9" s="8"/>
      <c r="I9" s="9"/>
      <c r="J9" s="9"/>
    </row>
    <row r="10" spans="1:10" ht="19.5" customHeight="1">
      <c r="A10" s="35" t="s">
        <v>15</v>
      </c>
      <c r="B10" s="50"/>
      <c r="C10" s="35"/>
      <c r="D10" s="8"/>
      <c r="E10" s="8"/>
      <c r="F10" s="8"/>
      <c r="G10" s="8"/>
      <c r="H10" s="8"/>
      <c r="I10" s="9"/>
      <c r="J10" s="9"/>
    </row>
    <row r="11" spans="1:10" ht="19.5" customHeight="1">
      <c r="A11" s="29" t="s">
        <v>18</v>
      </c>
      <c r="B11" s="46" t="s">
        <v>9</v>
      </c>
      <c r="C11" s="29"/>
      <c r="D11" s="8"/>
      <c r="E11" s="8"/>
      <c r="F11" s="8"/>
      <c r="G11" s="8"/>
      <c r="H11" s="8"/>
      <c r="I11" s="9"/>
      <c r="J11" s="9"/>
    </row>
    <row r="12" spans="1:10" ht="19.5" customHeight="1">
      <c r="A12" s="31" t="s">
        <v>13</v>
      </c>
      <c r="B12" s="51" t="s">
        <v>43</v>
      </c>
      <c r="C12" s="31"/>
      <c r="D12" s="8"/>
      <c r="E12" s="8"/>
      <c r="F12" s="8"/>
      <c r="G12" s="8"/>
      <c r="H12" s="8"/>
      <c r="I12" s="9"/>
      <c r="J12" s="9"/>
    </row>
    <row r="13" spans="1:10" ht="15" customHeight="1">
      <c r="A13" s="33"/>
      <c r="B13" s="49"/>
      <c r="C13" s="33"/>
      <c r="D13" s="8"/>
      <c r="E13" s="8"/>
      <c r="F13" s="8"/>
      <c r="G13" s="8"/>
      <c r="H13" s="8"/>
      <c r="I13" s="9"/>
      <c r="J13" s="9"/>
    </row>
    <row r="14" spans="1:10" ht="15" customHeight="1">
      <c r="A14" s="33"/>
      <c r="B14" s="49"/>
      <c r="C14" s="33"/>
      <c r="D14" s="8"/>
      <c r="E14" s="8"/>
      <c r="F14" s="8"/>
      <c r="G14" s="8"/>
      <c r="H14" s="8"/>
      <c r="I14" s="9"/>
      <c r="J14" s="9"/>
    </row>
    <row r="15" spans="1:10" ht="19.5" customHeight="1">
      <c r="A15" s="33" t="s">
        <v>14</v>
      </c>
      <c r="B15" s="49" t="s">
        <v>46</v>
      </c>
      <c r="C15" s="33"/>
      <c r="D15" s="8"/>
      <c r="E15" s="8"/>
      <c r="F15" s="8"/>
      <c r="G15" s="8"/>
      <c r="H15" s="8"/>
      <c r="I15" s="9"/>
      <c r="J15" s="9"/>
    </row>
    <row r="16" spans="1:10" ht="15">
      <c r="A16" s="33"/>
      <c r="B16" s="52"/>
      <c r="C16" s="33"/>
      <c r="D16" s="8"/>
      <c r="E16" s="8"/>
      <c r="F16" s="8"/>
      <c r="G16" s="8"/>
      <c r="H16" s="8"/>
      <c r="I16" s="9"/>
      <c r="J16" s="9"/>
    </row>
    <row r="17" spans="1:10" ht="15" customHeight="1">
      <c r="A17" s="35"/>
      <c r="B17" s="53"/>
      <c r="C17" s="35"/>
      <c r="D17" s="8"/>
      <c r="E17" s="8"/>
      <c r="F17" s="8"/>
      <c r="G17" s="8"/>
      <c r="H17" s="8"/>
      <c r="I17" s="9"/>
      <c r="J17" s="9"/>
    </row>
    <row r="18" spans="1:10" ht="19.5" customHeight="1">
      <c r="A18" s="29" t="s">
        <v>44</v>
      </c>
      <c r="B18" s="46" t="s">
        <v>75</v>
      </c>
      <c r="C18" s="29"/>
      <c r="D18" s="8"/>
      <c r="E18" s="8"/>
      <c r="F18" s="8"/>
      <c r="G18" s="8"/>
      <c r="H18" s="8"/>
      <c r="I18" s="9"/>
      <c r="J18" s="9"/>
    </row>
    <row r="19" spans="1:10" ht="15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 ht="15">
      <c r="A20" s="8"/>
      <c r="B20" s="8"/>
      <c r="C20" s="8"/>
      <c r="D20" s="8"/>
      <c r="E20" s="8"/>
      <c r="F20" s="8"/>
      <c r="G20" s="8"/>
      <c r="H20" s="8"/>
      <c r="I20" s="9"/>
      <c r="J20" s="9"/>
    </row>
    <row r="21" spans="1:10" ht="15">
      <c r="A21" s="374" t="s">
        <v>193</v>
      </c>
      <c r="B21" s="374"/>
      <c r="C21" s="374"/>
      <c r="D21" s="8"/>
      <c r="E21" s="8"/>
      <c r="F21" s="8"/>
      <c r="G21" s="8"/>
      <c r="H21" s="8"/>
      <c r="I21" s="9"/>
      <c r="J21" s="9"/>
    </row>
    <row r="22" spans="1:10" ht="15">
      <c r="A22" s="8"/>
      <c r="B22" s="8"/>
      <c r="C22" s="8"/>
      <c r="D22" s="8"/>
      <c r="E22" s="8"/>
      <c r="F22" s="8"/>
      <c r="G22" s="8"/>
      <c r="H22" s="8"/>
      <c r="I22" s="9"/>
      <c r="J22" s="9"/>
    </row>
    <row r="23" spans="1:10" ht="15">
      <c r="A23" s="8"/>
      <c r="B23" s="8"/>
      <c r="C23" s="8"/>
      <c r="D23" s="8"/>
      <c r="E23" s="8"/>
      <c r="F23" s="8"/>
      <c r="G23" s="8"/>
      <c r="H23" s="8"/>
      <c r="I23" s="9"/>
      <c r="J23" s="9"/>
    </row>
    <row r="24" spans="1:10" ht="15">
      <c r="A24" s="8"/>
      <c r="B24" s="8"/>
      <c r="C24" s="8"/>
      <c r="D24" s="8"/>
      <c r="E24" s="8"/>
      <c r="F24" s="8"/>
      <c r="G24" s="8"/>
      <c r="H24" s="8"/>
      <c r="I24" s="9"/>
      <c r="J24" s="9"/>
    </row>
    <row r="25" spans="1:10" ht="1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>
      <c r="A28" s="9"/>
      <c r="B28" s="9"/>
      <c r="C28" s="9"/>
      <c r="D28" s="9"/>
      <c r="E28" s="9"/>
      <c r="F28" s="9"/>
      <c r="G28" s="9"/>
      <c r="H28" s="9"/>
      <c r="I28" s="9"/>
      <c r="J28" s="9"/>
    </row>
  </sheetData>
  <mergeCells count="3">
    <mergeCell ref="A1:C1"/>
    <mergeCell ref="A2:C2"/>
    <mergeCell ref="A21:C21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B1">
      <selection activeCell="A1" sqref="A1:K1"/>
    </sheetView>
  </sheetViews>
  <sheetFormatPr defaultColWidth="9.00390625" defaultRowHeight="12.75"/>
  <cols>
    <col min="1" max="1" width="4.75390625" style="0" bestFit="1" customWidth="1"/>
    <col min="2" max="2" width="42.75390625" style="0" bestFit="1" customWidth="1"/>
    <col min="3" max="3" width="15.625" style="0" bestFit="1" customWidth="1"/>
    <col min="4" max="4" width="10.75390625" style="0" customWidth="1"/>
    <col min="5" max="5" width="11.375" style="0" customWidth="1"/>
    <col min="6" max="11" width="11.00390625" style="0" customWidth="1"/>
  </cols>
  <sheetData>
    <row r="1" spans="1:11" ht="18">
      <c r="A1" s="316" t="s">
        <v>271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6" ht="18">
      <c r="A2" s="7"/>
      <c r="B2" s="7"/>
      <c r="C2" s="7"/>
      <c r="D2" s="7"/>
      <c r="E2" s="7"/>
      <c r="F2" s="7"/>
    </row>
    <row r="3" spans="2:11" ht="13.5" thickBot="1">
      <c r="B3" s="2"/>
      <c r="C3" s="2"/>
      <c r="D3" s="2"/>
      <c r="E3" s="2"/>
      <c r="K3" s="10" t="s">
        <v>48</v>
      </c>
    </row>
    <row r="4" spans="1:11" ht="15.75" customHeight="1" thickBot="1">
      <c r="A4" s="117"/>
      <c r="B4" s="87"/>
      <c r="C4" s="87" t="s">
        <v>164</v>
      </c>
      <c r="D4" s="313" t="s">
        <v>195</v>
      </c>
      <c r="E4" s="314"/>
      <c r="F4" s="314"/>
      <c r="G4" s="314"/>
      <c r="H4" s="314"/>
      <c r="I4" s="314"/>
      <c r="J4" s="314"/>
      <c r="K4" s="315"/>
    </row>
    <row r="5" spans="1:11" ht="15.75" customHeight="1">
      <c r="A5" s="118"/>
      <c r="B5" s="88" t="s">
        <v>196</v>
      </c>
      <c r="C5" s="88" t="s">
        <v>197</v>
      </c>
      <c r="D5" s="118"/>
      <c r="E5" s="118"/>
      <c r="F5" s="118"/>
      <c r="G5" s="197"/>
      <c r="H5" s="197"/>
      <c r="I5" s="197"/>
      <c r="J5" s="197"/>
      <c r="K5" s="197"/>
    </row>
    <row r="6" spans="1:11" ht="15.75" customHeight="1">
      <c r="A6" s="88" t="s">
        <v>162</v>
      </c>
      <c r="B6" s="88" t="s">
        <v>198</v>
      </c>
      <c r="C6" s="88" t="s">
        <v>199</v>
      </c>
      <c r="D6" s="88">
        <v>2008</v>
      </c>
      <c r="E6" s="88">
        <v>2009</v>
      </c>
      <c r="F6" s="88">
        <v>2010</v>
      </c>
      <c r="G6" s="201">
        <v>2011</v>
      </c>
      <c r="H6" s="88">
        <v>2012</v>
      </c>
      <c r="I6" s="88">
        <v>2013</v>
      </c>
      <c r="J6" s="88">
        <v>2014</v>
      </c>
      <c r="K6" s="88">
        <v>2015</v>
      </c>
    </row>
    <row r="7" spans="1:11" ht="15.75" customHeight="1">
      <c r="A7" s="118"/>
      <c r="B7" s="119"/>
      <c r="C7" s="88" t="s">
        <v>272</v>
      </c>
      <c r="D7" s="118"/>
      <c r="E7" s="118"/>
      <c r="F7" s="118"/>
      <c r="G7" s="198"/>
      <c r="H7" s="198"/>
      <c r="I7" s="198"/>
      <c r="J7" s="198"/>
      <c r="K7" s="198"/>
    </row>
    <row r="8" spans="1:11" ht="15.75" customHeight="1" thickBot="1">
      <c r="A8" s="118"/>
      <c r="B8" s="120"/>
      <c r="C8" s="88"/>
      <c r="D8" s="121"/>
      <c r="E8" s="121"/>
      <c r="F8" s="121"/>
      <c r="G8" s="199"/>
      <c r="H8" s="199"/>
      <c r="I8" s="199"/>
      <c r="J8" s="199"/>
      <c r="K8" s="199"/>
    </row>
    <row r="9" spans="1:11" ht="7.5" customHeight="1" thickBot="1">
      <c r="A9" s="92">
        <v>1</v>
      </c>
      <c r="B9" s="92">
        <v>2</v>
      </c>
      <c r="C9" s="92">
        <v>3</v>
      </c>
      <c r="D9" s="92">
        <v>4</v>
      </c>
      <c r="E9" s="92">
        <v>5</v>
      </c>
      <c r="F9" s="92">
        <v>6</v>
      </c>
      <c r="G9" s="200">
        <v>7</v>
      </c>
      <c r="H9" s="200">
        <v>8</v>
      </c>
      <c r="I9" s="200">
        <v>9</v>
      </c>
      <c r="J9" s="200">
        <v>10</v>
      </c>
      <c r="K9" s="200">
        <v>11</v>
      </c>
    </row>
    <row r="10" spans="1:11" ht="19.5" customHeight="1">
      <c r="A10" s="122" t="s">
        <v>13</v>
      </c>
      <c r="B10" s="123" t="s">
        <v>200</v>
      </c>
      <c r="C10" s="124"/>
      <c r="D10" s="124"/>
      <c r="E10" s="124"/>
      <c r="F10" s="124"/>
      <c r="G10" s="205"/>
      <c r="H10" s="202"/>
      <c r="I10" s="202"/>
      <c r="J10" s="202"/>
      <c r="K10" s="205"/>
    </row>
    <row r="11" spans="1:11" ht="19.5" customHeight="1">
      <c r="A11" s="125" t="s">
        <v>14</v>
      </c>
      <c r="B11" s="126" t="s">
        <v>22</v>
      </c>
      <c r="C11" s="252">
        <v>3435472</v>
      </c>
      <c r="D11" s="252">
        <v>2996452</v>
      </c>
      <c r="E11" s="252">
        <v>2256882</v>
      </c>
      <c r="F11" s="252">
        <v>1588212</v>
      </c>
      <c r="G11" s="253">
        <v>1091212</v>
      </c>
      <c r="H11" s="254">
        <v>594212</v>
      </c>
      <c r="I11" s="254">
        <v>99212</v>
      </c>
      <c r="J11" s="206">
        <v>0</v>
      </c>
      <c r="K11" s="203"/>
    </row>
    <row r="12" spans="1:11" ht="19.5" customHeight="1">
      <c r="A12" s="125" t="s">
        <v>15</v>
      </c>
      <c r="B12" s="126" t="s">
        <v>23</v>
      </c>
      <c r="C12" s="252">
        <v>576104</v>
      </c>
      <c r="D12" s="252">
        <v>1784445</v>
      </c>
      <c r="E12" s="252">
        <v>1571845</v>
      </c>
      <c r="F12" s="252">
        <v>1318445</v>
      </c>
      <c r="G12" s="255">
        <v>967045</v>
      </c>
      <c r="H12" s="254">
        <v>615645</v>
      </c>
      <c r="I12" s="254">
        <v>309941</v>
      </c>
      <c r="J12" s="207">
        <v>0</v>
      </c>
      <c r="K12" s="207"/>
    </row>
    <row r="13" spans="1:11" ht="19.5" customHeight="1">
      <c r="A13" s="125" t="s">
        <v>1</v>
      </c>
      <c r="B13" s="126" t="s">
        <v>201</v>
      </c>
      <c r="C13" s="126"/>
      <c r="D13" s="126"/>
      <c r="E13" s="126"/>
      <c r="F13" s="126"/>
      <c r="G13" s="206"/>
      <c r="H13" s="207"/>
      <c r="I13" s="203"/>
      <c r="J13" s="203"/>
      <c r="K13" s="203"/>
    </row>
    <row r="14" spans="1:11" ht="19.5" customHeight="1">
      <c r="A14" s="122" t="s">
        <v>21</v>
      </c>
      <c r="B14" s="126" t="s">
        <v>202</v>
      </c>
      <c r="C14" s="126"/>
      <c r="D14" s="126"/>
      <c r="E14" s="126"/>
      <c r="F14" s="126"/>
      <c r="G14" s="206"/>
      <c r="H14" s="206"/>
      <c r="I14" s="207"/>
      <c r="J14" s="207"/>
      <c r="K14" s="207"/>
    </row>
    <row r="15" spans="1:11" ht="19.5" customHeight="1">
      <c r="A15" s="122"/>
      <c r="B15" s="126" t="s">
        <v>203</v>
      </c>
      <c r="C15" s="126"/>
      <c r="D15" s="126"/>
      <c r="E15" s="126"/>
      <c r="F15" s="126"/>
      <c r="G15" s="207"/>
      <c r="H15" s="207"/>
      <c r="I15" s="203"/>
      <c r="J15" s="207"/>
      <c r="K15" s="203"/>
    </row>
    <row r="16" spans="1:11" ht="19.5" customHeight="1">
      <c r="A16" s="122"/>
      <c r="B16" s="126" t="s">
        <v>204</v>
      </c>
      <c r="C16" s="126"/>
      <c r="D16" s="126"/>
      <c r="E16" s="126"/>
      <c r="F16" s="126"/>
      <c r="G16" s="207"/>
      <c r="H16" s="207"/>
      <c r="I16" s="207"/>
      <c r="J16" s="207"/>
      <c r="K16" s="207"/>
    </row>
    <row r="17" spans="1:11" ht="19.5" customHeight="1">
      <c r="A17" s="122"/>
      <c r="B17" s="127" t="s">
        <v>205</v>
      </c>
      <c r="C17" s="126"/>
      <c r="D17" s="126"/>
      <c r="E17" s="126"/>
      <c r="F17" s="126"/>
      <c r="G17" s="203"/>
      <c r="H17" s="209"/>
      <c r="I17" s="209"/>
      <c r="J17" s="207"/>
      <c r="K17" s="207"/>
    </row>
    <row r="18" spans="1:11" ht="19.5" customHeight="1">
      <c r="A18" s="122"/>
      <c r="B18" s="127" t="s">
        <v>206</v>
      </c>
      <c r="C18" s="126"/>
      <c r="D18" s="126"/>
      <c r="E18" s="126"/>
      <c r="F18" s="126"/>
      <c r="G18" s="206"/>
      <c r="H18" s="203"/>
      <c r="I18" s="209"/>
      <c r="J18" s="207"/>
      <c r="K18" s="207"/>
    </row>
    <row r="19" spans="1:11" ht="19.5" customHeight="1">
      <c r="A19" s="122"/>
      <c r="B19" s="127" t="s">
        <v>207</v>
      </c>
      <c r="C19" s="126"/>
      <c r="D19" s="126"/>
      <c r="E19" s="126"/>
      <c r="F19" s="126"/>
      <c r="G19" s="207"/>
      <c r="H19" s="207"/>
      <c r="I19" s="209"/>
      <c r="J19" s="207"/>
      <c r="K19" s="203"/>
    </row>
    <row r="20" spans="1:11" ht="19.5" customHeight="1">
      <c r="A20" s="128"/>
      <c r="B20" s="127" t="s">
        <v>208</v>
      </c>
      <c r="C20" s="126"/>
      <c r="D20" s="126"/>
      <c r="E20" s="126"/>
      <c r="F20" s="126"/>
      <c r="G20" s="203"/>
      <c r="H20" s="207"/>
      <c r="I20" s="203"/>
      <c r="J20" s="203"/>
      <c r="K20" s="207"/>
    </row>
    <row r="21" spans="1:11" ht="19.5" customHeight="1">
      <c r="A21" s="129" t="s">
        <v>24</v>
      </c>
      <c r="B21" s="130" t="s">
        <v>137</v>
      </c>
      <c r="C21" s="273">
        <v>15506552.8</v>
      </c>
      <c r="D21" s="256">
        <v>17132923</v>
      </c>
      <c r="E21" s="256">
        <v>16000000</v>
      </c>
      <c r="F21" s="256">
        <v>16000000</v>
      </c>
      <c r="G21" s="256">
        <v>16000000</v>
      </c>
      <c r="H21" s="256">
        <v>16000000</v>
      </c>
      <c r="I21" s="256">
        <v>16000000</v>
      </c>
      <c r="J21" s="207"/>
      <c r="K21" s="207"/>
    </row>
    <row r="22" spans="1:11" ht="19.5" customHeight="1">
      <c r="A22" s="125" t="s">
        <v>27</v>
      </c>
      <c r="B22" s="126" t="s">
        <v>209</v>
      </c>
      <c r="C22" s="252">
        <v>4011576</v>
      </c>
      <c r="D22" s="252">
        <v>4780897</v>
      </c>
      <c r="E22" s="252">
        <v>3828727</v>
      </c>
      <c r="F22" s="252">
        <v>2906657</v>
      </c>
      <c r="G22" s="255">
        <v>2058257</v>
      </c>
      <c r="H22" s="254">
        <v>1209857</v>
      </c>
      <c r="I22" s="254">
        <v>409153</v>
      </c>
      <c r="J22" s="203"/>
      <c r="K22" s="207"/>
    </row>
    <row r="23" spans="1:11" ht="19.5" customHeight="1" thickBot="1">
      <c r="A23" s="131" t="s">
        <v>34</v>
      </c>
      <c r="B23" s="132" t="s">
        <v>210</v>
      </c>
      <c r="C23" s="132">
        <v>25.87</v>
      </c>
      <c r="D23" s="132">
        <v>27.9</v>
      </c>
      <c r="E23" s="132">
        <v>23.93</v>
      </c>
      <c r="F23" s="132">
        <v>18.17</v>
      </c>
      <c r="G23" s="208">
        <v>12.86</v>
      </c>
      <c r="H23" s="204">
        <v>7.56</v>
      </c>
      <c r="I23" s="204">
        <v>2.56</v>
      </c>
      <c r="J23" s="208"/>
      <c r="K23" s="204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2"/>
      <c r="C30" s="2"/>
      <c r="D30" s="2"/>
      <c r="E30" s="2"/>
      <c r="F30" s="2"/>
    </row>
  </sheetData>
  <mergeCells count="2">
    <mergeCell ref="D4:K4"/>
    <mergeCell ref="A1:K1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&amp;R&amp;9Załącznik nr 12
do uchwały Rady Miejskiej Nr  .................
z dnia ..............................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4" width="10.125" style="0" customWidth="1"/>
    <col min="5" max="5" width="43.625" style="0" customWidth="1"/>
    <col min="6" max="6" width="15.125" style="0" customWidth="1"/>
  </cols>
  <sheetData>
    <row r="1" spans="1:6" ht="18">
      <c r="A1" s="316" t="s">
        <v>270</v>
      </c>
      <c r="B1" s="316"/>
      <c r="C1" s="316"/>
      <c r="D1" s="316"/>
      <c r="E1" s="316"/>
      <c r="F1" s="316"/>
    </row>
    <row r="2" spans="1:6" ht="15" customHeight="1">
      <c r="A2" s="7"/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11" t="s">
        <v>48</v>
      </c>
    </row>
    <row r="4" spans="1:6" s="1" customFormat="1" ht="19.5" customHeight="1">
      <c r="A4" s="23" t="s">
        <v>72</v>
      </c>
      <c r="B4" s="23" t="s">
        <v>2</v>
      </c>
      <c r="C4" s="23" t="s">
        <v>3</v>
      </c>
      <c r="D4" s="23" t="s">
        <v>148</v>
      </c>
      <c r="E4" s="23" t="s">
        <v>54</v>
      </c>
      <c r="F4" s="23" t="s">
        <v>8</v>
      </c>
    </row>
    <row r="5" spans="1:6" ht="7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6" ht="30" customHeight="1">
      <c r="A6" s="24">
        <v>1</v>
      </c>
      <c r="B6" s="24">
        <v>921</v>
      </c>
      <c r="C6" s="24">
        <v>92195</v>
      </c>
      <c r="D6" s="24">
        <v>4210</v>
      </c>
      <c r="E6" s="37" t="s">
        <v>485</v>
      </c>
      <c r="F6" s="232">
        <v>5000</v>
      </c>
    </row>
    <row r="7" spans="1:6" ht="30" customHeight="1">
      <c r="A7" s="25"/>
      <c r="B7" s="25"/>
      <c r="C7" s="25"/>
      <c r="D7" s="25"/>
      <c r="E7" s="25"/>
      <c r="F7" s="25"/>
    </row>
    <row r="8" spans="1:6" ht="30" customHeight="1">
      <c r="A8" s="25"/>
      <c r="B8" s="25"/>
      <c r="C8" s="25"/>
      <c r="D8" s="25"/>
      <c r="E8" s="25"/>
      <c r="F8" s="25"/>
    </row>
    <row r="9" spans="1:6" ht="30" customHeight="1">
      <c r="A9" s="25"/>
      <c r="B9" s="25"/>
      <c r="C9" s="25"/>
      <c r="D9" s="25"/>
      <c r="E9" s="25"/>
      <c r="F9" s="25"/>
    </row>
    <row r="10" spans="1:6" ht="30" customHeight="1">
      <c r="A10" s="26"/>
      <c r="B10" s="26"/>
      <c r="C10" s="26"/>
      <c r="D10" s="26"/>
      <c r="E10" s="26"/>
      <c r="F10" s="26"/>
    </row>
    <row r="11" spans="1:6" ht="19.5" customHeight="1">
      <c r="A11" s="364" t="s">
        <v>147</v>
      </c>
      <c r="B11" s="364"/>
      <c r="C11" s="364"/>
      <c r="D11" s="364"/>
      <c r="E11" s="364"/>
      <c r="F11" s="227">
        <v>5000</v>
      </c>
    </row>
    <row r="14" ht="14.25">
      <c r="A14" s="112" t="s">
        <v>150</v>
      </c>
    </row>
  </sheetData>
  <mergeCells count="2">
    <mergeCell ref="A1:F1"/>
    <mergeCell ref="A11:E11"/>
  </mergeCells>
  <printOptions horizontalCentered="1"/>
  <pageMargins left="0.7874015748031497" right="0.5905511811023623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11
do uchwały Rady Miejskiej nr XV/56/07
z dnia  20 grudnia 2007r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A1" sqref="A1:F1"/>
    </sheetView>
  </sheetViews>
  <sheetFormatPr defaultColWidth="9.00390625" defaultRowHeight="12.75"/>
  <cols>
    <col min="1" max="1" width="4.25390625" style="2" customWidth="1"/>
    <col min="2" max="2" width="22.25390625" style="4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363" t="s">
        <v>87</v>
      </c>
      <c r="B1" s="363"/>
      <c r="C1" s="363"/>
      <c r="D1" s="363"/>
      <c r="E1" s="363"/>
      <c r="F1" s="363"/>
    </row>
    <row r="2" spans="1:6" ht="65.25" customHeight="1">
      <c r="A2" s="19" t="s">
        <v>72</v>
      </c>
      <c r="B2" s="19" t="s">
        <v>194</v>
      </c>
      <c r="C2" s="19" t="s">
        <v>76</v>
      </c>
      <c r="D2" s="20" t="s">
        <v>77</v>
      </c>
      <c r="E2" s="20" t="s">
        <v>78</v>
      </c>
      <c r="F2" s="20" t="s">
        <v>79</v>
      </c>
    </row>
    <row r="3" spans="1:6" ht="9" customHeight="1">
      <c r="A3" s="21">
        <v>1</v>
      </c>
      <c r="B3" s="21">
        <v>2</v>
      </c>
      <c r="C3" s="21">
        <v>3</v>
      </c>
      <c r="D3" s="21">
        <v>4</v>
      </c>
      <c r="E3" s="21">
        <v>5</v>
      </c>
      <c r="F3" s="21">
        <v>6</v>
      </c>
    </row>
    <row r="4" spans="1:6" s="55" customFormat="1" ht="47.25" customHeight="1">
      <c r="A4" s="382" t="s">
        <v>13</v>
      </c>
      <c r="B4" s="381" t="s">
        <v>80</v>
      </c>
      <c r="C4" s="375" t="s">
        <v>81</v>
      </c>
      <c r="D4" s="375" t="s">
        <v>275</v>
      </c>
      <c r="E4" s="378" t="s">
        <v>82</v>
      </c>
      <c r="F4" s="54" t="s">
        <v>83</v>
      </c>
    </row>
    <row r="5" spans="1:6" s="55" customFormat="1" ht="47.25" customHeight="1">
      <c r="A5" s="383"/>
      <c r="B5" s="381"/>
      <c r="C5" s="376"/>
      <c r="D5" s="376"/>
      <c r="E5" s="379"/>
      <c r="F5" s="56" t="s">
        <v>84</v>
      </c>
    </row>
    <row r="6" spans="1:7" s="55" customFormat="1" ht="47.25" customHeight="1">
      <c r="A6" s="384"/>
      <c r="B6" s="381"/>
      <c r="C6" s="377"/>
      <c r="D6" s="377"/>
      <c r="E6" s="380"/>
      <c r="F6" s="56" t="s">
        <v>274</v>
      </c>
      <c r="G6" s="55" t="s">
        <v>28</v>
      </c>
    </row>
    <row r="7" spans="1:6" s="55" customFormat="1" ht="47.25" customHeight="1">
      <c r="A7" s="382" t="s">
        <v>14</v>
      </c>
      <c r="B7" s="381" t="s">
        <v>85</v>
      </c>
      <c r="C7" s="375" t="s">
        <v>86</v>
      </c>
      <c r="D7" s="375" t="s">
        <v>275</v>
      </c>
      <c r="E7" s="378" t="s">
        <v>82</v>
      </c>
      <c r="F7" s="54" t="s">
        <v>83</v>
      </c>
    </row>
    <row r="8" spans="1:6" s="55" customFormat="1" ht="47.25" customHeight="1">
      <c r="A8" s="383"/>
      <c r="B8" s="381"/>
      <c r="C8" s="376"/>
      <c r="D8" s="376"/>
      <c r="E8" s="379"/>
      <c r="F8" s="56" t="s">
        <v>84</v>
      </c>
    </row>
    <row r="9" spans="1:6" s="55" customFormat="1" ht="47.25" customHeight="1">
      <c r="A9" s="384"/>
      <c r="B9" s="381"/>
      <c r="C9" s="377"/>
      <c r="D9" s="377"/>
      <c r="E9" s="380"/>
      <c r="F9" s="56" t="s">
        <v>274</v>
      </c>
    </row>
    <row r="10" spans="1:6" ht="20.25" customHeight="1">
      <c r="A10" s="28" t="s">
        <v>15</v>
      </c>
      <c r="B10" s="28"/>
      <c r="C10" s="22"/>
      <c r="D10" s="22"/>
      <c r="E10" s="22"/>
      <c r="F10" s="22"/>
    </row>
    <row r="11" spans="1:6" ht="20.25" customHeight="1">
      <c r="A11" s="28" t="s">
        <v>1</v>
      </c>
      <c r="B11" s="28"/>
      <c r="C11" s="22"/>
      <c r="D11" s="22"/>
      <c r="E11" s="22"/>
      <c r="F11" s="22"/>
    </row>
  </sheetData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4">
      <selection activeCell="C21" sqref="C21"/>
    </sheetView>
  </sheetViews>
  <sheetFormatPr defaultColWidth="9.00390625" defaultRowHeight="12.75"/>
  <cols>
    <col min="1" max="1" width="4.75390625" style="0" bestFit="1" customWidth="1"/>
    <col min="2" max="2" width="42.75390625" style="0" bestFit="1" customWidth="1"/>
    <col min="3" max="3" width="15.625" style="0" bestFit="1" customWidth="1"/>
    <col min="4" max="4" width="10.75390625" style="0" customWidth="1"/>
    <col min="5" max="5" width="11.375" style="0" customWidth="1"/>
    <col min="6" max="11" width="11.00390625" style="0" customWidth="1"/>
  </cols>
  <sheetData>
    <row r="1" spans="1:11" ht="18">
      <c r="A1" s="316" t="s">
        <v>271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6" ht="18">
      <c r="A2" s="7"/>
      <c r="B2" s="7"/>
      <c r="C2" s="7"/>
      <c r="D2" s="7"/>
      <c r="E2" s="7"/>
      <c r="F2" s="7"/>
    </row>
    <row r="3" spans="2:11" ht="13.5" thickBot="1">
      <c r="B3" s="2"/>
      <c r="C3" s="2"/>
      <c r="D3" s="2"/>
      <c r="E3" s="2"/>
      <c r="K3" s="10" t="s">
        <v>48</v>
      </c>
    </row>
    <row r="4" spans="1:11" ht="15.75" customHeight="1" thickBot="1">
      <c r="A4" s="117"/>
      <c r="B4" s="87"/>
      <c r="C4" s="87" t="s">
        <v>164</v>
      </c>
      <c r="D4" s="313" t="s">
        <v>195</v>
      </c>
      <c r="E4" s="314"/>
      <c r="F4" s="314"/>
      <c r="G4" s="314"/>
      <c r="H4" s="314"/>
      <c r="I4" s="314"/>
      <c r="J4" s="314"/>
      <c r="K4" s="315"/>
    </row>
    <row r="5" spans="1:11" ht="15.75" customHeight="1">
      <c r="A5" s="118"/>
      <c r="B5" s="88" t="s">
        <v>196</v>
      </c>
      <c r="C5" s="88" t="s">
        <v>197</v>
      </c>
      <c r="D5" s="118"/>
      <c r="E5" s="118"/>
      <c r="F5" s="118"/>
      <c r="G5" s="197"/>
      <c r="H5" s="197"/>
      <c r="I5" s="197"/>
      <c r="J5" s="197"/>
      <c r="K5" s="197"/>
    </row>
    <row r="6" spans="1:11" ht="15.75" customHeight="1">
      <c r="A6" s="88" t="s">
        <v>162</v>
      </c>
      <c r="B6" s="88" t="s">
        <v>198</v>
      </c>
      <c r="C6" s="88" t="s">
        <v>199</v>
      </c>
      <c r="D6" s="88">
        <v>2008</v>
      </c>
      <c r="E6" s="88">
        <v>2009</v>
      </c>
      <c r="F6" s="88">
        <v>2010</v>
      </c>
      <c r="G6" s="201">
        <v>2011</v>
      </c>
      <c r="H6" s="88">
        <v>2012</v>
      </c>
      <c r="I6" s="88">
        <v>2013</v>
      </c>
      <c r="J6" s="88">
        <v>2014</v>
      </c>
      <c r="K6" s="88">
        <v>2015</v>
      </c>
    </row>
    <row r="7" spans="1:11" ht="15.75" customHeight="1">
      <c r="A7" s="118"/>
      <c r="B7" s="119"/>
      <c r="C7" s="88" t="s">
        <v>272</v>
      </c>
      <c r="D7" s="118"/>
      <c r="E7" s="118"/>
      <c r="F7" s="118"/>
      <c r="G7" s="198"/>
      <c r="H7" s="198"/>
      <c r="I7" s="198"/>
      <c r="J7" s="198"/>
      <c r="K7" s="198"/>
    </row>
    <row r="8" spans="1:11" ht="15.75" customHeight="1" thickBot="1">
      <c r="A8" s="118"/>
      <c r="B8" s="120"/>
      <c r="C8" s="88"/>
      <c r="D8" s="121"/>
      <c r="E8" s="121"/>
      <c r="F8" s="121"/>
      <c r="G8" s="199"/>
      <c r="H8" s="199"/>
      <c r="I8" s="199"/>
      <c r="J8" s="199"/>
      <c r="K8" s="199"/>
    </row>
    <row r="9" spans="1:11" ht="7.5" customHeight="1" thickBot="1">
      <c r="A9" s="92">
        <v>1</v>
      </c>
      <c r="B9" s="92">
        <v>2</v>
      </c>
      <c r="C9" s="92">
        <v>3</v>
      </c>
      <c r="D9" s="92">
        <v>4</v>
      </c>
      <c r="E9" s="92">
        <v>5</v>
      </c>
      <c r="F9" s="92">
        <v>6</v>
      </c>
      <c r="G9" s="200">
        <v>7</v>
      </c>
      <c r="H9" s="200">
        <v>8</v>
      </c>
      <c r="I9" s="200">
        <v>9</v>
      </c>
      <c r="J9" s="200">
        <v>10</v>
      </c>
      <c r="K9" s="200">
        <v>11</v>
      </c>
    </row>
    <row r="10" spans="1:11" ht="19.5" customHeight="1">
      <c r="A10" s="122" t="s">
        <v>13</v>
      </c>
      <c r="B10" s="123" t="s">
        <v>200</v>
      </c>
      <c r="C10" s="124"/>
      <c r="D10" s="124"/>
      <c r="E10" s="124"/>
      <c r="F10" s="124"/>
      <c r="G10" s="205"/>
      <c r="H10" s="202"/>
      <c r="I10" s="202"/>
      <c r="J10" s="202"/>
      <c r="K10" s="205"/>
    </row>
    <row r="11" spans="1:11" ht="19.5" customHeight="1">
      <c r="A11" s="125" t="s">
        <v>14</v>
      </c>
      <c r="B11" s="126" t="s">
        <v>22</v>
      </c>
      <c r="C11" s="252">
        <v>3435472</v>
      </c>
      <c r="D11" s="252">
        <v>2996452</v>
      </c>
      <c r="E11" s="252">
        <v>2256882</v>
      </c>
      <c r="F11" s="252">
        <v>1588212</v>
      </c>
      <c r="G11" s="253">
        <v>1091212</v>
      </c>
      <c r="H11" s="254">
        <v>594212</v>
      </c>
      <c r="I11" s="254">
        <v>99212</v>
      </c>
      <c r="J11" s="206"/>
      <c r="K11" s="203"/>
    </row>
    <row r="12" spans="1:11" ht="19.5" customHeight="1">
      <c r="A12" s="125" t="s">
        <v>15</v>
      </c>
      <c r="B12" s="126" t="s">
        <v>23</v>
      </c>
      <c r="C12" s="252">
        <v>576104</v>
      </c>
      <c r="D12" s="252">
        <v>1170625</v>
      </c>
      <c r="E12" s="252">
        <v>1008025</v>
      </c>
      <c r="F12" s="252">
        <v>854625</v>
      </c>
      <c r="G12" s="255">
        <v>603225</v>
      </c>
      <c r="H12" s="254">
        <v>351825</v>
      </c>
      <c r="I12" s="254">
        <v>146121</v>
      </c>
      <c r="J12" s="207"/>
      <c r="K12" s="207"/>
    </row>
    <row r="13" spans="1:11" ht="19.5" customHeight="1">
      <c r="A13" s="125" t="s">
        <v>1</v>
      </c>
      <c r="B13" s="126" t="s">
        <v>201</v>
      </c>
      <c r="C13" s="126"/>
      <c r="D13" s="126"/>
      <c r="E13" s="126"/>
      <c r="F13" s="126"/>
      <c r="G13" s="206"/>
      <c r="H13" s="207"/>
      <c r="I13" s="203"/>
      <c r="J13" s="203"/>
      <c r="K13" s="203"/>
    </row>
    <row r="14" spans="1:11" ht="19.5" customHeight="1">
      <c r="A14" s="122" t="s">
        <v>21</v>
      </c>
      <c r="B14" s="126" t="s">
        <v>202</v>
      </c>
      <c r="C14" s="126"/>
      <c r="D14" s="126"/>
      <c r="E14" s="126"/>
      <c r="F14" s="126"/>
      <c r="G14" s="206"/>
      <c r="H14" s="206"/>
      <c r="I14" s="207"/>
      <c r="J14" s="207"/>
      <c r="K14" s="207"/>
    </row>
    <row r="15" spans="1:11" ht="19.5" customHeight="1">
      <c r="A15" s="122"/>
      <c r="B15" s="126" t="s">
        <v>203</v>
      </c>
      <c r="C15" s="126"/>
      <c r="D15" s="126"/>
      <c r="E15" s="126"/>
      <c r="F15" s="126"/>
      <c r="G15" s="207"/>
      <c r="H15" s="207"/>
      <c r="I15" s="203"/>
      <c r="J15" s="207"/>
      <c r="K15" s="203"/>
    </row>
    <row r="16" spans="1:11" ht="19.5" customHeight="1">
      <c r="A16" s="122"/>
      <c r="B16" s="126" t="s">
        <v>204</v>
      </c>
      <c r="C16" s="126"/>
      <c r="D16" s="126"/>
      <c r="E16" s="126"/>
      <c r="F16" s="126"/>
      <c r="G16" s="207"/>
      <c r="H16" s="207"/>
      <c r="I16" s="207"/>
      <c r="J16" s="207"/>
      <c r="K16" s="207"/>
    </row>
    <row r="17" spans="1:11" ht="19.5" customHeight="1">
      <c r="A17" s="122"/>
      <c r="B17" s="127" t="s">
        <v>205</v>
      </c>
      <c r="C17" s="126"/>
      <c r="D17" s="126"/>
      <c r="E17" s="126"/>
      <c r="F17" s="126"/>
      <c r="G17" s="203"/>
      <c r="H17" s="209"/>
      <c r="I17" s="209"/>
      <c r="J17" s="207"/>
      <c r="K17" s="207"/>
    </row>
    <row r="18" spans="1:11" ht="19.5" customHeight="1">
      <c r="A18" s="122"/>
      <c r="B18" s="127" t="s">
        <v>206</v>
      </c>
      <c r="C18" s="126"/>
      <c r="D18" s="126"/>
      <c r="E18" s="126"/>
      <c r="F18" s="126"/>
      <c r="G18" s="206"/>
      <c r="H18" s="203"/>
      <c r="I18" s="209"/>
      <c r="J18" s="207"/>
      <c r="K18" s="207"/>
    </row>
    <row r="19" spans="1:11" ht="19.5" customHeight="1">
      <c r="A19" s="122"/>
      <c r="B19" s="127" t="s">
        <v>207</v>
      </c>
      <c r="C19" s="126"/>
      <c r="D19" s="126"/>
      <c r="E19" s="126"/>
      <c r="F19" s="126"/>
      <c r="G19" s="207"/>
      <c r="H19" s="207"/>
      <c r="I19" s="209"/>
      <c r="J19" s="207"/>
      <c r="K19" s="203"/>
    </row>
    <row r="20" spans="1:11" ht="19.5" customHeight="1">
      <c r="A20" s="128"/>
      <c r="B20" s="127" t="s">
        <v>208</v>
      </c>
      <c r="C20" s="126"/>
      <c r="D20" s="126"/>
      <c r="E20" s="126"/>
      <c r="F20" s="126"/>
      <c r="G20" s="203"/>
      <c r="H20" s="207"/>
      <c r="I20" s="203"/>
      <c r="J20" s="203"/>
      <c r="K20" s="207"/>
    </row>
    <row r="21" spans="1:11" ht="19.5" customHeight="1">
      <c r="A21" s="129" t="s">
        <v>24</v>
      </c>
      <c r="B21" s="130" t="s">
        <v>137</v>
      </c>
      <c r="C21" s="273">
        <v>15146552.8</v>
      </c>
      <c r="D21" s="256">
        <v>17132923</v>
      </c>
      <c r="E21" s="256">
        <v>15800000</v>
      </c>
      <c r="F21" s="256">
        <v>15800000</v>
      </c>
      <c r="G21" s="256">
        <v>15800000</v>
      </c>
      <c r="H21" s="256">
        <v>15800000</v>
      </c>
      <c r="I21" s="256">
        <v>15800000</v>
      </c>
      <c r="J21" s="207"/>
      <c r="K21" s="207"/>
    </row>
    <row r="22" spans="1:11" ht="19.5" customHeight="1">
      <c r="A22" s="125" t="s">
        <v>27</v>
      </c>
      <c r="B22" s="126" t="s">
        <v>209</v>
      </c>
      <c r="C22" s="252">
        <v>4011576</v>
      </c>
      <c r="D22" s="252">
        <v>4167077</v>
      </c>
      <c r="E22" s="252">
        <v>3264907</v>
      </c>
      <c r="F22" s="252">
        <v>2442837</v>
      </c>
      <c r="G22" s="255">
        <v>1694437</v>
      </c>
      <c r="H22" s="254">
        <v>946037</v>
      </c>
      <c r="I22" s="254">
        <v>245333</v>
      </c>
      <c r="J22" s="203"/>
      <c r="K22" s="207"/>
    </row>
    <row r="23" spans="1:11" ht="19.5" customHeight="1" thickBot="1">
      <c r="A23" s="131" t="s">
        <v>34</v>
      </c>
      <c r="B23" s="132" t="s">
        <v>210</v>
      </c>
      <c r="C23" s="132">
        <v>26.48</v>
      </c>
      <c r="D23" s="132">
        <v>24.32</v>
      </c>
      <c r="E23" s="132">
        <v>20.66</v>
      </c>
      <c r="F23" s="132">
        <v>15.46</v>
      </c>
      <c r="G23" s="208">
        <v>10.72</v>
      </c>
      <c r="H23" s="204">
        <v>5.99</v>
      </c>
      <c r="I23" s="204">
        <v>1.55</v>
      </c>
      <c r="J23" s="208"/>
      <c r="K23" s="204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2"/>
      <c r="C30" s="2"/>
      <c r="D30" s="2"/>
      <c r="E30" s="2"/>
      <c r="F30" s="2"/>
    </row>
  </sheetData>
  <mergeCells count="2">
    <mergeCell ref="D4:K4"/>
    <mergeCell ref="A1:K1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&amp;R&amp;9Załącznik nr 12
do uchwały Rady Miejskiej Nr  XV/56/07
z dnia  20 grudnia 2007r.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:G1"/>
    </sheetView>
  </sheetViews>
  <sheetFormatPr defaultColWidth="9.00390625" defaultRowHeight="12.75"/>
  <cols>
    <col min="1" max="1" width="6.875" style="2" customWidth="1"/>
    <col min="2" max="2" width="39.375" style="2" customWidth="1"/>
    <col min="3" max="3" width="15.75390625" style="2" customWidth="1"/>
    <col min="4" max="4" width="16.25390625" style="2" bestFit="1" customWidth="1"/>
    <col min="5" max="5" width="12.875" style="2" customWidth="1"/>
    <col min="6" max="6" width="13.00390625" style="2" customWidth="1"/>
    <col min="7" max="8" width="12.875" style="2" customWidth="1"/>
    <col min="9" max="9" width="13.00390625" style="2" customWidth="1"/>
    <col min="10" max="10" width="13.375" style="2" customWidth="1"/>
    <col min="11" max="11" width="12.375" style="2" customWidth="1"/>
    <col min="12" max="16384" width="9.125" style="2" customWidth="1"/>
  </cols>
  <sheetData>
    <row r="1" spans="1:7" ht="21.75" customHeight="1">
      <c r="A1" s="308" t="s">
        <v>211</v>
      </c>
      <c r="B1" s="308"/>
      <c r="C1" s="308"/>
      <c r="D1" s="308"/>
      <c r="E1" s="308"/>
      <c r="F1" s="308"/>
      <c r="G1" s="308"/>
    </row>
    <row r="2" ht="13.5" thickBot="1"/>
    <row r="3" spans="1:11" ht="24.75" customHeight="1" thickBot="1">
      <c r="A3" s="311" t="s">
        <v>162</v>
      </c>
      <c r="B3" s="311" t="s">
        <v>0</v>
      </c>
      <c r="C3" s="309" t="s">
        <v>273</v>
      </c>
      <c r="D3" s="311" t="s">
        <v>269</v>
      </c>
      <c r="E3" s="313" t="s">
        <v>212</v>
      </c>
      <c r="F3" s="314"/>
      <c r="G3" s="314"/>
      <c r="H3" s="314"/>
      <c r="I3" s="314"/>
      <c r="J3" s="314"/>
      <c r="K3" s="314"/>
    </row>
    <row r="4" spans="1:11" ht="24.75" customHeight="1" thickBot="1">
      <c r="A4" s="312"/>
      <c r="B4" s="312"/>
      <c r="C4" s="310"/>
      <c r="D4" s="312"/>
      <c r="E4" s="88">
        <v>2009</v>
      </c>
      <c r="F4" s="88">
        <v>2010</v>
      </c>
      <c r="G4" s="88">
        <v>2011</v>
      </c>
      <c r="H4" s="210">
        <v>2012</v>
      </c>
      <c r="I4" s="88">
        <v>2013</v>
      </c>
      <c r="J4" s="88">
        <v>2014</v>
      </c>
      <c r="K4" s="88">
        <v>2015</v>
      </c>
    </row>
    <row r="5" spans="1:11" ht="7.5" customHeight="1" thickBot="1">
      <c r="A5" s="92">
        <v>1</v>
      </c>
      <c r="B5" s="92">
        <v>2</v>
      </c>
      <c r="C5" s="92">
        <v>3</v>
      </c>
      <c r="D5" s="92">
        <v>4</v>
      </c>
      <c r="E5" s="92">
        <v>5</v>
      </c>
      <c r="F5" s="92">
        <v>6</v>
      </c>
      <c r="G5" s="92">
        <v>7</v>
      </c>
      <c r="H5" s="200">
        <v>8</v>
      </c>
      <c r="I5" s="200">
        <v>9</v>
      </c>
      <c r="J5" s="200">
        <v>10</v>
      </c>
      <c r="K5" s="200">
        <v>11</v>
      </c>
    </row>
    <row r="6" spans="1:11" ht="12.75">
      <c r="A6" s="133" t="s">
        <v>11</v>
      </c>
      <c r="B6" s="134" t="s">
        <v>213</v>
      </c>
      <c r="C6" s="274">
        <v>15146552.8</v>
      </c>
      <c r="D6" s="260">
        <v>17132923</v>
      </c>
      <c r="E6" s="260">
        <v>16000000</v>
      </c>
      <c r="F6" s="260">
        <v>16000000</v>
      </c>
      <c r="G6" s="260">
        <v>16000000</v>
      </c>
      <c r="H6" s="280">
        <v>16000000</v>
      </c>
      <c r="I6" s="260">
        <v>16000000</v>
      </c>
      <c r="J6" s="260">
        <v>16000000</v>
      </c>
      <c r="K6" s="124">
        <f>K7+K11+K12</f>
        <v>0</v>
      </c>
    </row>
    <row r="7" spans="1:11" ht="12.75">
      <c r="A7" s="135" t="s">
        <v>214</v>
      </c>
      <c r="B7" s="126" t="s">
        <v>215</v>
      </c>
      <c r="C7" s="261">
        <v>4237825.89</v>
      </c>
      <c r="D7" s="259">
        <v>4904281</v>
      </c>
      <c r="E7" s="259">
        <v>4000000</v>
      </c>
      <c r="F7" s="259">
        <v>4000000</v>
      </c>
      <c r="G7" s="259">
        <v>4000000</v>
      </c>
      <c r="H7" s="259">
        <v>4000000</v>
      </c>
      <c r="I7" s="259">
        <v>4000000</v>
      </c>
      <c r="J7" s="259">
        <v>4000000</v>
      </c>
      <c r="K7" s="206"/>
    </row>
    <row r="8" spans="1:11" ht="12.75">
      <c r="A8" s="135" t="s">
        <v>13</v>
      </c>
      <c r="B8" s="126" t="s">
        <v>526</v>
      </c>
      <c r="C8" s="279">
        <v>2776810.89</v>
      </c>
      <c r="D8" s="252">
        <v>3263823</v>
      </c>
      <c r="E8" s="252">
        <v>2420000</v>
      </c>
      <c r="F8" s="252">
        <v>2420000</v>
      </c>
      <c r="G8" s="252">
        <v>2420000</v>
      </c>
      <c r="H8" s="252">
        <v>2420000</v>
      </c>
      <c r="I8" s="252">
        <v>2420000</v>
      </c>
      <c r="J8" s="252">
        <v>2420000</v>
      </c>
      <c r="K8" s="207"/>
    </row>
    <row r="9" spans="1:11" ht="12.75">
      <c r="A9" s="135" t="s">
        <v>14</v>
      </c>
      <c r="B9" s="126" t="s">
        <v>216</v>
      </c>
      <c r="C9" s="252">
        <v>246640</v>
      </c>
      <c r="D9" s="252">
        <v>254640</v>
      </c>
      <c r="E9" s="252">
        <v>200000</v>
      </c>
      <c r="F9" s="252">
        <v>200000</v>
      </c>
      <c r="G9" s="252">
        <v>200000</v>
      </c>
      <c r="H9" s="252">
        <v>200000</v>
      </c>
      <c r="I9" s="252">
        <v>200000</v>
      </c>
      <c r="J9" s="252">
        <v>200000</v>
      </c>
      <c r="K9" s="203"/>
    </row>
    <row r="10" spans="1:11" ht="12.75">
      <c r="A10" s="133" t="s">
        <v>15</v>
      </c>
      <c r="B10" s="124" t="s">
        <v>217</v>
      </c>
      <c r="C10" s="258">
        <v>1214375</v>
      </c>
      <c r="D10" s="258">
        <v>1385818</v>
      </c>
      <c r="E10" s="258">
        <v>1380000</v>
      </c>
      <c r="F10" s="258">
        <v>1380000</v>
      </c>
      <c r="G10" s="258">
        <v>1380000</v>
      </c>
      <c r="H10" s="258">
        <v>1380000</v>
      </c>
      <c r="I10" s="258">
        <v>1380000</v>
      </c>
      <c r="J10" s="258">
        <v>1380000</v>
      </c>
      <c r="K10" s="207"/>
    </row>
    <row r="11" spans="1:11" ht="12.75">
      <c r="A11" s="133" t="s">
        <v>218</v>
      </c>
      <c r="B11" s="136" t="s">
        <v>219</v>
      </c>
      <c r="C11" s="259">
        <v>7011487</v>
      </c>
      <c r="D11" s="259">
        <v>7601955</v>
      </c>
      <c r="E11" s="259">
        <v>7500000</v>
      </c>
      <c r="F11" s="259">
        <v>7500000</v>
      </c>
      <c r="G11" s="259">
        <v>7500000</v>
      </c>
      <c r="H11" s="259">
        <v>7500000</v>
      </c>
      <c r="I11" s="259">
        <v>7500000</v>
      </c>
      <c r="J11" s="259">
        <v>7500000</v>
      </c>
      <c r="K11" s="207"/>
    </row>
    <row r="12" spans="1:11" ht="12.75">
      <c r="A12" s="133" t="s">
        <v>220</v>
      </c>
      <c r="B12" s="126" t="s">
        <v>221</v>
      </c>
      <c r="C12" s="261">
        <v>4257239.91</v>
      </c>
      <c r="D12" s="259">
        <v>4626687</v>
      </c>
      <c r="E12" s="259">
        <v>4500000</v>
      </c>
      <c r="F12" s="259">
        <v>4500000</v>
      </c>
      <c r="G12" s="259">
        <v>4500000</v>
      </c>
      <c r="H12" s="259">
        <v>4500000</v>
      </c>
      <c r="I12" s="259">
        <v>4500000</v>
      </c>
      <c r="J12" s="259">
        <v>4500000</v>
      </c>
      <c r="K12" s="207"/>
    </row>
    <row r="13" spans="1:11" ht="12.75">
      <c r="A13" s="133" t="s">
        <v>17</v>
      </c>
      <c r="B13" s="137" t="s">
        <v>222</v>
      </c>
      <c r="C13" s="261">
        <v>16470548.8</v>
      </c>
      <c r="D13" s="259">
        <v>17902244</v>
      </c>
      <c r="E13" s="259">
        <v>16000000</v>
      </c>
      <c r="F13" s="260">
        <v>16000000</v>
      </c>
      <c r="G13" s="260">
        <v>16000000</v>
      </c>
      <c r="H13" s="260">
        <v>16000000</v>
      </c>
      <c r="I13" s="260">
        <v>16000000</v>
      </c>
      <c r="J13" s="260">
        <v>16000000</v>
      </c>
      <c r="K13" s="207"/>
    </row>
    <row r="14" spans="1:11" ht="12.75">
      <c r="A14" s="133" t="s">
        <v>18</v>
      </c>
      <c r="B14" s="137" t="s">
        <v>223</v>
      </c>
      <c r="C14" s="259">
        <v>633230</v>
      </c>
      <c r="D14" s="262">
        <f aca="true" t="shared" si="0" ref="D14:K14">D15+D19+D23+D24</f>
        <v>928820</v>
      </c>
      <c r="E14" s="262">
        <f t="shared" si="0"/>
        <v>1101870</v>
      </c>
      <c r="F14" s="262">
        <f t="shared" si="0"/>
        <v>968570</v>
      </c>
      <c r="G14" s="262">
        <f t="shared" si="0"/>
        <v>855900</v>
      </c>
      <c r="H14" s="262">
        <f t="shared" si="0"/>
        <v>828100</v>
      </c>
      <c r="I14" s="262">
        <f t="shared" si="0"/>
        <v>751504</v>
      </c>
      <c r="J14" s="259">
        <f>J15+J19+J23+J24</f>
        <v>262333</v>
      </c>
      <c r="K14" s="126">
        <f t="shared" si="0"/>
        <v>0</v>
      </c>
    </row>
    <row r="15" spans="1:11" ht="25.5">
      <c r="A15" s="133" t="s">
        <v>214</v>
      </c>
      <c r="B15" s="138" t="s">
        <v>224</v>
      </c>
      <c r="C15" s="252">
        <v>633230</v>
      </c>
      <c r="D15" s="252">
        <v>833820</v>
      </c>
      <c r="E15" s="252">
        <v>1015670</v>
      </c>
      <c r="F15" s="252">
        <v>779770</v>
      </c>
      <c r="G15" s="252">
        <v>675100</v>
      </c>
      <c r="H15" s="254">
        <v>656000</v>
      </c>
      <c r="I15" s="254">
        <v>588204</v>
      </c>
      <c r="J15" s="278">
        <v>106212</v>
      </c>
      <c r="K15" s="207"/>
    </row>
    <row r="16" spans="1:11" ht="12.75">
      <c r="A16" s="133" t="s">
        <v>13</v>
      </c>
      <c r="B16" s="126" t="s">
        <v>225</v>
      </c>
      <c r="C16" s="259">
        <v>473080</v>
      </c>
      <c r="D16" s="259">
        <v>613820</v>
      </c>
      <c r="E16" s="259">
        <v>862170</v>
      </c>
      <c r="F16" s="259">
        <v>676270</v>
      </c>
      <c r="G16" s="259">
        <v>602600</v>
      </c>
      <c r="H16" s="275">
        <v>602600</v>
      </c>
      <c r="I16" s="276">
        <v>554904</v>
      </c>
      <c r="J16" s="275">
        <v>99212</v>
      </c>
      <c r="K16" s="277">
        <v>0</v>
      </c>
    </row>
    <row r="17" spans="1:11" ht="51">
      <c r="A17" s="133" t="s">
        <v>14</v>
      </c>
      <c r="B17" s="138" t="s">
        <v>226</v>
      </c>
      <c r="C17" s="126"/>
      <c r="D17" s="126"/>
      <c r="E17" s="126"/>
      <c r="F17" s="126"/>
      <c r="G17" s="126"/>
      <c r="H17" s="206"/>
      <c r="I17" s="207"/>
      <c r="J17" s="207"/>
      <c r="K17" s="207"/>
    </row>
    <row r="18" spans="1:11" ht="12.75">
      <c r="A18" s="133" t="s">
        <v>15</v>
      </c>
      <c r="B18" s="126" t="s">
        <v>227</v>
      </c>
      <c r="C18" s="252">
        <v>160150</v>
      </c>
      <c r="D18" s="252">
        <v>125000</v>
      </c>
      <c r="E18" s="252">
        <v>153500</v>
      </c>
      <c r="F18" s="252">
        <v>103500</v>
      </c>
      <c r="G18" s="252">
        <v>72500</v>
      </c>
      <c r="H18" s="255">
        <v>53400</v>
      </c>
      <c r="I18" s="254">
        <v>33300</v>
      </c>
      <c r="J18" s="254">
        <v>7000</v>
      </c>
      <c r="K18" s="203"/>
    </row>
    <row r="19" spans="1:11" ht="25.5">
      <c r="A19" s="133" t="s">
        <v>218</v>
      </c>
      <c r="B19" s="138" t="s">
        <v>228</v>
      </c>
      <c r="C19" s="126"/>
      <c r="D19" s="252">
        <v>95000</v>
      </c>
      <c r="E19" s="252">
        <v>86200</v>
      </c>
      <c r="F19" s="252">
        <v>188800</v>
      </c>
      <c r="G19" s="252">
        <v>180800</v>
      </c>
      <c r="H19" s="254">
        <v>172100</v>
      </c>
      <c r="I19" s="254">
        <v>163300</v>
      </c>
      <c r="J19" s="254">
        <v>156121</v>
      </c>
      <c r="K19" s="206"/>
    </row>
    <row r="20" spans="1:11" ht="12.75">
      <c r="A20" s="133" t="s">
        <v>13</v>
      </c>
      <c r="B20" s="126" t="s">
        <v>225</v>
      </c>
      <c r="C20" s="262"/>
      <c r="D20" s="262"/>
      <c r="E20" s="259">
        <v>40000</v>
      </c>
      <c r="F20" s="259">
        <v>145800</v>
      </c>
      <c r="G20" s="259">
        <v>145800</v>
      </c>
      <c r="H20" s="260">
        <v>145800</v>
      </c>
      <c r="I20" s="260">
        <v>145800</v>
      </c>
      <c r="J20" s="260">
        <v>146121</v>
      </c>
      <c r="K20" s="262">
        <v>0</v>
      </c>
    </row>
    <row r="21" spans="1:11" ht="51">
      <c r="A21" s="133" t="s">
        <v>14</v>
      </c>
      <c r="B21" s="138" t="s">
        <v>226</v>
      </c>
      <c r="C21" s="126"/>
      <c r="D21" s="126"/>
      <c r="E21" s="252">
        <v>40000</v>
      </c>
      <c r="F21" s="252">
        <v>45800</v>
      </c>
      <c r="G21" s="252">
        <v>145800</v>
      </c>
      <c r="H21" s="252">
        <v>145800</v>
      </c>
      <c r="I21" s="282">
        <v>145800</v>
      </c>
      <c r="J21" s="286">
        <v>146121</v>
      </c>
      <c r="K21" s="284"/>
    </row>
    <row r="22" spans="1:11" ht="12.75">
      <c r="A22" s="133" t="s">
        <v>15</v>
      </c>
      <c r="B22" s="126" t="s">
        <v>227</v>
      </c>
      <c r="C22" s="126"/>
      <c r="D22" s="252">
        <v>95000</v>
      </c>
      <c r="E22" s="252">
        <v>46200</v>
      </c>
      <c r="F22" s="252">
        <v>43000</v>
      </c>
      <c r="G22" s="252">
        <v>35000</v>
      </c>
      <c r="H22" s="258">
        <v>26300</v>
      </c>
      <c r="I22" s="283">
        <v>17500</v>
      </c>
      <c r="J22" s="22">
        <v>10000</v>
      </c>
      <c r="K22" s="285"/>
    </row>
    <row r="23" spans="1:11" ht="13.5" thickBot="1">
      <c r="A23" s="133" t="s">
        <v>220</v>
      </c>
      <c r="B23" s="126" t="s">
        <v>229</v>
      </c>
      <c r="C23" s="126"/>
      <c r="D23" s="126"/>
      <c r="E23" s="126"/>
      <c r="F23" s="126"/>
      <c r="G23" s="126"/>
      <c r="H23" s="126"/>
      <c r="I23" s="130"/>
      <c r="J23" s="281"/>
      <c r="K23" s="126"/>
    </row>
    <row r="24" spans="1:11" ht="12.75">
      <c r="A24" s="133" t="s">
        <v>230</v>
      </c>
      <c r="B24" s="126" t="s">
        <v>26</v>
      </c>
      <c r="C24" s="126"/>
      <c r="D24" s="126"/>
      <c r="E24" s="126"/>
      <c r="F24" s="126"/>
      <c r="G24" s="126"/>
      <c r="H24" s="124"/>
      <c r="I24" s="126"/>
      <c r="J24" s="213"/>
      <c r="K24" s="126"/>
    </row>
    <row r="25" spans="1:11" ht="12.75">
      <c r="A25" s="133" t="s">
        <v>44</v>
      </c>
      <c r="B25" s="137" t="s">
        <v>231</v>
      </c>
      <c r="C25" s="126">
        <f>C6-C13</f>
        <v>-1323996</v>
      </c>
      <c r="D25" s="126">
        <f>D6-D13</f>
        <v>-769321</v>
      </c>
      <c r="E25" s="126">
        <v>0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f>K6-K13</f>
        <v>0</v>
      </c>
    </row>
    <row r="26" spans="1:11" ht="12.75">
      <c r="A26" s="133" t="s">
        <v>232</v>
      </c>
      <c r="B26" s="137" t="s">
        <v>233</v>
      </c>
      <c r="C26" s="252">
        <v>4011576</v>
      </c>
      <c r="D26" s="252">
        <v>4167077</v>
      </c>
      <c r="E26" s="252">
        <v>3264907</v>
      </c>
      <c r="F26" s="252">
        <v>2442837</v>
      </c>
      <c r="G26" s="252">
        <v>1694437</v>
      </c>
      <c r="H26" s="257">
        <v>946037</v>
      </c>
      <c r="I26" s="257">
        <v>245333</v>
      </c>
      <c r="J26" s="124"/>
      <c r="K26" s="212"/>
    </row>
    <row r="27" spans="1:11" ht="51">
      <c r="A27" s="133" t="s">
        <v>13</v>
      </c>
      <c r="B27" s="138" t="s">
        <v>234</v>
      </c>
      <c r="C27" s="126"/>
      <c r="D27" s="126"/>
      <c r="E27" s="126"/>
      <c r="F27" s="126"/>
      <c r="G27" s="126"/>
      <c r="H27" s="212"/>
      <c r="I27" s="212"/>
      <c r="J27" s="126"/>
      <c r="K27" s="124"/>
    </row>
    <row r="28" spans="1:11" ht="12.75">
      <c r="A28" s="133" t="s">
        <v>235</v>
      </c>
      <c r="B28" s="137" t="s">
        <v>239</v>
      </c>
      <c r="C28" s="126">
        <v>26.48</v>
      </c>
      <c r="D28" s="126">
        <v>24.32</v>
      </c>
      <c r="E28" s="126">
        <v>20.66</v>
      </c>
      <c r="F28" s="126">
        <v>15.46</v>
      </c>
      <c r="G28" s="126">
        <v>10.72</v>
      </c>
      <c r="H28" s="212">
        <v>5.99</v>
      </c>
      <c r="I28" s="124">
        <v>1.55</v>
      </c>
      <c r="J28" s="124"/>
      <c r="K28" s="126"/>
    </row>
    <row r="29" spans="1:11" ht="25.5">
      <c r="A29" s="133" t="s">
        <v>236</v>
      </c>
      <c r="B29" s="139" t="s">
        <v>240</v>
      </c>
      <c r="C29" s="126">
        <v>4.18</v>
      </c>
      <c r="D29" s="126">
        <v>5.42</v>
      </c>
      <c r="E29" s="126">
        <v>6.89</v>
      </c>
      <c r="F29" s="126">
        <v>6.05</v>
      </c>
      <c r="G29" s="126">
        <v>5.35</v>
      </c>
      <c r="H29" s="124">
        <v>5.18</v>
      </c>
      <c r="I29" s="126">
        <v>4.7</v>
      </c>
      <c r="J29" s="126">
        <v>1.64</v>
      </c>
      <c r="K29" s="212"/>
    </row>
    <row r="30" spans="1:11" ht="25.5">
      <c r="A30" s="133" t="s">
        <v>237</v>
      </c>
      <c r="B30" s="139" t="s">
        <v>241</v>
      </c>
      <c r="C30" s="126">
        <v>25.87</v>
      </c>
      <c r="D30" s="126">
        <v>20.41</v>
      </c>
      <c r="E30" s="126">
        <v>16.47</v>
      </c>
      <c r="F30" s="126">
        <v>11.62</v>
      </c>
      <c r="G30" s="126">
        <v>7.85</v>
      </c>
      <c r="H30" s="126">
        <v>4.09</v>
      </c>
      <c r="I30" s="126">
        <v>0.62</v>
      </c>
      <c r="J30" s="124">
        <v>0</v>
      </c>
      <c r="K30" s="124"/>
    </row>
    <row r="31" spans="1:11" ht="39" thickBot="1">
      <c r="A31" s="140" t="s">
        <v>238</v>
      </c>
      <c r="B31" s="141" t="s">
        <v>242</v>
      </c>
      <c r="C31" s="132">
        <v>4.08</v>
      </c>
      <c r="D31" s="132">
        <v>5.42</v>
      </c>
      <c r="E31" s="132">
        <v>6.64</v>
      </c>
      <c r="F31" s="132">
        <v>5.77</v>
      </c>
      <c r="G31" s="132">
        <v>4.44</v>
      </c>
      <c r="H31" s="211">
        <v>4.26</v>
      </c>
      <c r="I31" s="211">
        <v>3.78</v>
      </c>
      <c r="J31" s="211">
        <v>0.73</v>
      </c>
      <c r="K31" s="211"/>
    </row>
  </sheetData>
  <mergeCells count="6">
    <mergeCell ref="A1:G1"/>
    <mergeCell ref="C3:C4"/>
    <mergeCell ref="B3:B4"/>
    <mergeCell ref="A3:A4"/>
    <mergeCell ref="D3:D4"/>
    <mergeCell ref="E3:K3"/>
  </mergeCells>
  <printOptions horizontalCentered="1" verticalCentered="1"/>
  <pageMargins left="0.1968503937007874" right="0.3937007874015748" top="0.5905511811023623" bottom="0.5905511811023623" header="0.5118110236220472" footer="0.5118110236220472"/>
  <pageSetup horizontalDpi="600" verticalDpi="600" orientation="landscape" paperSize="9" scale="80" r:id="rId1"/>
  <headerFooter alignWithMargins="0">
    <oddHeader>&amp;R&amp;9Załącznik nr 13
do uchwały Rady Miejskiej Nr  XV/56/07
z  dnia  20 grudnia 2007r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A1" sqref="A1:E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bestFit="1" customWidth="1"/>
    <col min="4" max="4" width="16.25390625" style="2" bestFit="1" customWidth="1"/>
    <col min="5" max="5" width="13.75390625" style="2" customWidth="1"/>
    <col min="6" max="16384" width="9.125" style="2" customWidth="1"/>
  </cols>
  <sheetData>
    <row r="1" spans="1:5" ht="15" customHeight="1">
      <c r="A1" s="317" t="s">
        <v>161</v>
      </c>
      <c r="B1" s="317"/>
      <c r="C1" s="317"/>
      <c r="D1" s="317"/>
      <c r="E1" s="317"/>
    </row>
    <row r="2" spans="1:5" ht="15" customHeight="1">
      <c r="A2" s="317" t="s">
        <v>259</v>
      </c>
      <c r="B2" s="317"/>
      <c r="C2" s="317"/>
      <c r="D2" s="317"/>
      <c r="E2" s="317"/>
    </row>
    <row r="4" ht="13.5" thickBot="1">
      <c r="E4" s="11" t="s">
        <v>48</v>
      </c>
    </row>
    <row r="5" spans="1:5" ht="15.75" thickBot="1">
      <c r="A5" s="87" t="s">
        <v>162</v>
      </c>
      <c r="B5" s="87" t="s">
        <v>5</v>
      </c>
      <c r="C5" s="87" t="s">
        <v>163</v>
      </c>
      <c r="D5" s="313" t="s">
        <v>8</v>
      </c>
      <c r="E5" s="315"/>
    </row>
    <row r="6" spans="1:5" ht="15">
      <c r="A6" s="88"/>
      <c r="B6" s="88"/>
      <c r="C6" s="88" t="s">
        <v>4</v>
      </c>
      <c r="D6" s="89" t="s">
        <v>164</v>
      </c>
      <c r="E6" s="90" t="s">
        <v>165</v>
      </c>
    </row>
    <row r="7" spans="1:5" ht="15.75" thickBot="1">
      <c r="A7" s="88"/>
      <c r="B7" s="88"/>
      <c r="C7" s="88"/>
      <c r="D7" s="91" t="s">
        <v>260</v>
      </c>
      <c r="E7" s="91" t="s">
        <v>69</v>
      </c>
    </row>
    <row r="8" spans="1:5" ht="9" customHeight="1" thickBot="1">
      <c r="A8" s="92">
        <v>1</v>
      </c>
      <c r="B8" s="92">
        <v>2</v>
      </c>
      <c r="C8" s="92">
        <v>3</v>
      </c>
      <c r="D8" s="92">
        <v>4</v>
      </c>
      <c r="E8" s="92">
        <v>5</v>
      </c>
    </row>
    <row r="9" spans="1:5" ht="19.5" customHeight="1">
      <c r="A9" s="93" t="s">
        <v>13</v>
      </c>
      <c r="B9" s="94" t="s">
        <v>166</v>
      </c>
      <c r="C9" s="93"/>
      <c r="D9" s="191">
        <v>15506552.8</v>
      </c>
      <c r="E9" s="192">
        <v>17132923</v>
      </c>
    </row>
    <row r="10" spans="1:5" ht="19.5" customHeight="1">
      <c r="A10" s="95" t="s">
        <v>14</v>
      </c>
      <c r="B10" s="96" t="s">
        <v>96</v>
      </c>
      <c r="C10" s="95"/>
      <c r="D10" s="193">
        <v>16830548.8</v>
      </c>
      <c r="E10" s="194">
        <v>17902244</v>
      </c>
    </row>
    <row r="11" spans="1:5" ht="19.5" customHeight="1">
      <c r="A11" s="95"/>
      <c r="B11" s="96" t="s">
        <v>167</v>
      </c>
      <c r="C11" s="95"/>
      <c r="D11" s="96"/>
      <c r="E11" s="96"/>
    </row>
    <row r="12" spans="1:5" ht="19.5" customHeight="1" thickBot="1">
      <c r="A12" s="97"/>
      <c r="B12" s="98" t="s">
        <v>168</v>
      </c>
      <c r="C12" s="97"/>
      <c r="D12" s="239">
        <v>1323996</v>
      </c>
      <c r="E12" s="239">
        <v>769321</v>
      </c>
    </row>
    <row r="13" spans="1:5" ht="19.5" customHeight="1" thickBot="1">
      <c r="A13" s="87" t="s">
        <v>11</v>
      </c>
      <c r="B13" s="99" t="s">
        <v>169</v>
      </c>
      <c r="C13" s="100"/>
      <c r="D13" s="101"/>
      <c r="E13" s="101"/>
    </row>
    <row r="14" spans="1:5" ht="19.5" customHeight="1" thickBot="1">
      <c r="A14" s="299" t="s">
        <v>29</v>
      </c>
      <c r="B14" s="300"/>
      <c r="C14" s="102"/>
      <c r="D14" s="238">
        <v>1797076</v>
      </c>
      <c r="E14" s="238">
        <v>1383141</v>
      </c>
    </row>
    <row r="15" spans="1:5" ht="19.5" customHeight="1">
      <c r="A15" s="103" t="s">
        <v>13</v>
      </c>
      <c r="B15" s="104" t="s">
        <v>22</v>
      </c>
      <c r="C15" s="103" t="s">
        <v>30</v>
      </c>
      <c r="D15" s="240">
        <v>1235972</v>
      </c>
      <c r="E15" s="240">
        <v>100000</v>
      </c>
    </row>
    <row r="16" spans="1:5" ht="19.5" customHeight="1">
      <c r="A16" s="95" t="s">
        <v>14</v>
      </c>
      <c r="B16" s="96" t="s">
        <v>23</v>
      </c>
      <c r="C16" s="95" t="s">
        <v>30</v>
      </c>
      <c r="D16" s="194">
        <v>561104</v>
      </c>
      <c r="E16" s="194">
        <v>613820</v>
      </c>
    </row>
    <row r="17" spans="1:5" ht="49.5" customHeight="1">
      <c r="A17" s="95" t="s">
        <v>15</v>
      </c>
      <c r="B17" s="105" t="s">
        <v>170</v>
      </c>
      <c r="C17" s="95" t="s">
        <v>60</v>
      </c>
      <c r="D17" s="96"/>
      <c r="E17" s="194">
        <v>669321</v>
      </c>
    </row>
    <row r="18" spans="1:5" ht="19.5" customHeight="1">
      <c r="A18" s="95" t="s">
        <v>1</v>
      </c>
      <c r="B18" s="96" t="s">
        <v>32</v>
      </c>
      <c r="C18" s="95" t="s">
        <v>61</v>
      </c>
      <c r="D18" s="96"/>
      <c r="E18" s="96"/>
    </row>
    <row r="19" spans="1:5" ht="19.5" customHeight="1">
      <c r="A19" s="95" t="s">
        <v>21</v>
      </c>
      <c r="B19" s="96" t="s">
        <v>171</v>
      </c>
      <c r="C19" s="95" t="s">
        <v>62</v>
      </c>
      <c r="D19" s="96"/>
      <c r="E19" s="96"/>
    </row>
    <row r="20" spans="1:5" ht="19.5" customHeight="1">
      <c r="A20" s="95" t="s">
        <v>24</v>
      </c>
      <c r="B20" s="96" t="s">
        <v>25</v>
      </c>
      <c r="C20" s="95" t="s">
        <v>31</v>
      </c>
      <c r="D20" s="96"/>
      <c r="E20" s="96"/>
    </row>
    <row r="21" spans="1:5" ht="19.5" customHeight="1">
      <c r="A21" s="95" t="s">
        <v>27</v>
      </c>
      <c r="B21" s="96" t="s">
        <v>172</v>
      </c>
      <c r="C21" s="95" t="s">
        <v>35</v>
      </c>
      <c r="D21" s="96"/>
      <c r="E21" s="96"/>
    </row>
    <row r="22" spans="1:5" ht="19.5" customHeight="1">
      <c r="A22" s="95" t="s">
        <v>34</v>
      </c>
      <c r="B22" s="96" t="s">
        <v>59</v>
      </c>
      <c r="C22" s="95" t="s">
        <v>173</v>
      </c>
      <c r="D22" s="96"/>
      <c r="E22" s="96"/>
    </row>
    <row r="23" spans="1:5" ht="19.5" customHeight="1" thickBot="1">
      <c r="A23" s="93" t="s">
        <v>57</v>
      </c>
      <c r="B23" s="94" t="s">
        <v>58</v>
      </c>
      <c r="C23" s="93" t="s">
        <v>33</v>
      </c>
      <c r="D23" s="94"/>
      <c r="E23" s="94"/>
    </row>
    <row r="24" spans="1:5" ht="19.5" customHeight="1" thickBot="1">
      <c r="A24" s="299" t="s">
        <v>174</v>
      </c>
      <c r="B24" s="300"/>
      <c r="C24" s="102"/>
      <c r="D24" s="238">
        <v>473080</v>
      </c>
      <c r="E24" s="238">
        <v>613820</v>
      </c>
    </row>
    <row r="25" spans="1:5" ht="19.5" customHeight="1">
      <c r="A25" s="106" t="s">
        <v>13</v>
      </c>
      <c r="B25" s="107" t="s">
        <v>63</v>
      </c>
      <c r="C25" s="106" t="s">
        <v>37</v>
      </c>
      <c r="D25" s="241">
        <v>463080</v>
      </c>
      <c r="E25" s="241">
        <v>539020</v>
      </c>
    </row>
    <row r="26" spans="1:5" ht="19.5" customHeight="1">
      <c r="A26" s="95" t="s">
        <v>14</v>
      </c>
      <c r="B26" s="96" t="s">
        <v>36</v>
      </c>
      <c r="C26" s="95" t="s">
        <v>37</v>
      </c>
      <c r="D26" s="194">
        <v>10000</v>
      </c>
      <c r="E26" s="194">
        <v>74800</v>
      </c>
    </row>
    <row r="27" spans="1:5" ht="49.5" customHeight="1">
      <c r="A27" s="95" t="s">
        <v>15</v>
      </c>
      <c r="B27" s="105" t="s">
        <v>177</v>
      </c>
      <c r="C27" s="95" t="s">
        <v>67</v>
      </c>
      <c r="D27" s="96"/>
      <c r="E27" s="96"/>
    </row>
    <row r="28" spans="1:5" ht="19.5" customHeight="1">
      <c r="A28" s="95" t="s">
        <v>1</v>
      </c>
      <c r="B28" s="96" t="s">
        <v>64</v>
      </c>
      <c r="C28" s="95" t="s">
        <v>55</v>
      </c>
      <c r="D28" s="96"/>
      <c r="E28" s="96"/>
    </row>
    <row r="29" spans="1:5" ht="19.5" customHeight="1">
      <c r="A29" s="95" t="s">
        <v>21</v>
      </c>
      <c r="B29" s="96" t="s">
        <v>65</v>
      </c>
      <c r="C29" s="95" t="s">
        <v>39</v>
      </c>
      <c r="D29" s="96"/>
      <c r="E29" s="96"/>
    </row>
    <row r="30" spans="1:5" ht="19.5" customHeight="1">
      <c r="A30" s="95" t="s">
        <v>24</v>
      </c>
      <c r="B30" s="96" t="s">
        <v>26</v>
      </c>
      <c r="C30" s="95" t="s">
        <v>40</v>
      </c>
      <c r="D30" s="96"/>
      <c r="E30" s="96"/>
    </row>
    <row r="31" spans="1:5" ht="19.5" customHeight="1">
      <c r="A31" s="95" t="s">
        <v>27</v>
      </c>
      <c r="B31" s="108" t="s">
        <v>66</v>
      </c>
      <c r="C31" s="109" t="s">
        <v>41</v>
      </c>
      <c r="D31" s="108"/>
      <c r="E31" s="108"/>
    </row>
    <row r="32" spans="1:5" ht="19.5" customHeight="1" thickBot="1">
      <c r="A32" s="110" t="s">
        <v>34</v>
      </c>
      <c r="B32" s="111" t="s">
        <v>42</v>
      </c>
      <c r="C32" s="110" t="s">
        <v>38</v>
      </c>
      <c r="D32" s="111"/>
      <c r="E32" s="111"/>
    </row>
    <row r="33" spans="1:5" ht="19.5" customHeight="1">
      <c r="A33" s="5"/>
      <c r="B33" s="6"/>
      <c r="C33" s="6"/>
      <c r="D33" s="6"/>
      <c r="E33" s="6"/>
    </row>
    <row r="34" ht="12.75">
      <c r="A34" s="4"/>
    </row>
    <row r="35" spans="1:2" ht="14.25">
      <c r="A35" s="4" t="s">
        <v>176</v>
      </c>
      <c r="B35" s="2" t="s">
        <v>175</v>
      </c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5
do uchwały Rady Miejskiej nr ...............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D1">
      <selection activeCell="M41" sqref="M41"/>
    </sheetView>
  </sheetViews>
  <sheetFormatPr defaultColWidth="9.00390625" defaultRowHeight="12.75"/>
  <cols>
    <col min="1" max="1" width="3.625" style="14" bestFit="1" customWidth="1"/>
    <col min="2" max="2" width="19.875" style="14" customWidth="1"/>
    <col min="3" max="3" width="11.375" style="14" customWidth="1"/>
    <col min="4" max="4" width="8.875" style="14" customWidth="1"/>
    <col min="5" max="5" width="12.00390625" style="14" customWidth="1"/>
    <col min="6" max="6" width="9.125" style="14" customWidth="1"/>
    <col min="7" max="7" width="8.00390625" style="14" customWidth="1"/>
    <col min="8" max="8" width="7.375" style="14" customWidth="1"/>
    <col min="9" max="9" width="8.75390625" style="14" customWidth="1"/>
    <col min="10" max="11" width="7.75390625" style="14" customWidth="1"/>
    <col min="12" max="12" width="9.75390625" style="14" customWidth="1"/>
    <col min="13" max="13" width="11.75390625" style="14" customWidth="1"/>
    <col min="14" max="14" width="13.75390625" style="14" customWidth="1"/>
    <col min="15" max="15" width="8.25390625" style="14" customWidth="1"/>
    <col min="16" max="16" width="7.875" style="14" customWidth="1"/>
    <col min="17" max="17" width="8.75390625" style="14" customWidth="1"/>
    <col min="18" max="16384" width="10.25390625" style="14" customWidth="1"/>
  </cols>
  <sheetData>
    <row r="1" spans="1:17" ht="12.75">
      <c r="A1" s="301" t="s">
        <v>141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</row>
    <row r="3" spans="1:17" ht="11.25">
      <c r="A3" s="319" t="s">
        <v>72</v>
      </c>
      <c r="B3" s="319" t="s">
        <v>97</v>
      </c>
      <c r="C3" s="297" t="s">
        <v>98</v>
      </c>
      <c r="D3" s="297" t="s">
        <v>160</v>
      </c>
      <c r="E3" s="297" t="s">
        <v>146</v>
      </c>
      <c r="F3" s="319" t="s">
        <v>6</v>
      </c>
      <c r="G3" s="319"/>
      <c r="H3" s="319" t="s">
        <v>96</v>
      </c>
      <c r="I3" s="319"/>
      <c r="J3" s="319"/>
      <c r="K3" s="319"/>
      <c r="L3" s="319"/>
      <c r="M3" s="319"/>
      <c r="N3" s="319"/>
      <c r="O3" s="319"/>
      <c r="P3" s="319"/>
      <c r="Q3" s="319"/>
    </row>
    <row r="4" spans="1:17" ht="11.25">
      <c r="A4" s="319"/>
      <c r="B4" s="319"/>
      <c r="C4" s="297"/>
      <c r="D4" s="297"/>
      <c r="E4" s="297"/>
      <c r="F4" s="297" t="s">
        <v>143</v>
      </c>
      <c r="G4" s="297" t="s">
        <v>144</v>
      </c>
      <c r="H4" s="319" t="s">
        <v>69</v>
      </c>
      <c r="I4" s="319"/>
      <c r="J4" s="319"/>
      <c r="K4" s="319"/>
      <c r="L4" s="319"/>
      <c r="M4" s="319"/>
      <c r="N4" s="319"/>
      <c r="O4" s="319"/>
      <c r="P4" s="319"/>
      <c r="Q4" s="319"/>
    </row>
    <row r="5" spans="1:17" ht="11.25">
      <c r="A5" s="319"/>
      <c r="B5" s="319"/>
      <c r="C5" s="297"/>
      <c r="D5" s="297"/>
      <c r="E5" s="297"/>
      <c r="F5" s="297"/>
      <c r="G5" s="297"/>
      <c r="H5" s="297" t="s">
        <v>100</v>
      </c>
      <c r="I5" s="319" t="s">
        <v>101</v>
      </c>
      <c r="J5" s="319"/>
      <c r="K5" s="319"/>
      <c r="L5" s="319"/>
      <c r="M5" s="319"/>
      <c r="N5" s="319"/>
      <c r="O5" s="319"/>
      <c r="P5" s="319"/>
      <c r="Q5" s="319"/>
    </row>
    <row r="6" spans="1:17" ht="14.25" customHeight="1">
      <c r="A6" s="319"/>
      <c r="B6" s="319"/>
      <c r="C6" s="297"/>
      <c r="D6" s="297"/>
      <c r="E6" s="297"/>
      <c r="F6" s="297"/>
      <c r="G6" s="297"/>
      <c r="H6" s="297"/>
      <c r="I6" s="319" t="s">
        <v>102</v>
      </c>
      <c r="J6" s="319"/>
      <c r="K6" s="319"/>
      <c r="L6" s="319"/>
      <c r="M6" s="319" t="s">
        <v>99</v>
      </c>
      <c r="N6" s="319"/>
      <c r="O6" s="319"/>
      <c r="P6" s="319"/>
      <c r="Q6" s="319"/>
    </row>
    <row r="7" spans="1:17" ht="12.75" customHeight="1">
      <c r="A7" s="319"/>
      <c r="B7" s="319"/>
      <c r="C7" s="297"/>
      <c r="D7" s="297"/>
      <c r="E7" s="297"/>
      <c r="F7" s="297"/>
      <c r="G7" s="297"/>
      <c r="H7" s="297"/>
      <c r="I7" s="297" t="s">
        <v>103</v>
      </c>
      <c r="J7" s="319" t="s">
        <v>104</v>
      </c>
      <c r="K7" s="319"/>
      <c r="L7" s="319"/>
      <c r="M7" s="297" t="s">
        <v>105</v>
      </c>
      <c r="N7" s="297" t="s">
        <v>104</v>
      </c>
      <c r="O7" s="297"/>
      <c r="P7" s="297"/>
      <c r="Q7" s="297"/>
    </row>
    <row r="8" spans="1:17" ht="48" customHeight="1">
      <c r="A8" s="319"/>
      <c r="B8" s="319"/>
      <c r="C8" s="297"/>
      <c r="D8" s="297"/>
      <c r="E8" s="297"/>
      <c r="F8" s="297"/>
      <c r="G8" s="297"/>
      <c r="H8" s="297"/>
      <c r="I8" s="297"/>
      <c r="J8" s="57" t="s">
        <v>145</v>
      </c>
      <c r="K8" s="57" t="s">
        <v>106</v>
      </c>
      <c r="L8" s="57" t="s">
        <v>107</v>
      </c>
      <c r="M8" s="297"/>
      <c r="N8" s="57" t="s">
        <v>108</v>
      </c>
      <c r="O8" s="57" t="s">
        <v>145</v>
      </c>
      <c r="P8" s="57" t="s">
        <v>106</v>
      </c>
      <c r="Q8" s="57" t="s">
        <v>109</v>
      </c>
    </row>
    <row r="9" spans="1:17" ht="7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</row>
    <row r="10" spans="1:17" s="83" customFormat="1" ht="11.25">
      <c r="A10" s="71">
        <v>1</v>
      </c>
      <c r="B10" s="82" t="s">
        <v>110</v>
      </c>
      <c r="C10" s="298" t="s">
        <v>56</v>
      </c>
      <c r="D10" s="318"/>
      <c r="E10" s="266">
        <v>6373714</v>
      </c>
      <c r="F10" s="266">
        <v>1375244</v>
      </c>
      <c r="G10" s="266">
        <v>4998470</v>
      </c>
      <c r="H10" s="266">
        <v>243714</v>
      </c>
      <c r="I10" s="266">
        <v>52744</v>
      </c>
      <c r="J10" s="82">
        <v>47744</v>
      </c>
      <c r="K10" s="82"/>
      <c r="L10" s="266">
        <v>5000</v>
      </c>
      <c r="M10" s="266">
        <v>190970</v>
      </c>
      <c r="N10" s="266">
        <v>190970</v>
      </c>
      <c r="O10" s="82"/>
      <c r="P10" s="82"/>
      <c r="Q10" s="82"/>
    </row>
    <row r="11" spans="1:17" ht="11.25">
      <c r="A11" s="322" t="s">
        <v>111</v>
      </c>
      <c r="B11" s="84" t="s">
        <v>538</v>
      </c>
      <c r="C11" s="304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6"/>
    </row>
    <row r="12" spans="1:17" ht="11.25">
      <c r="A12" s="322"/>
      <c r="B12" s="72" t="s">
        <v>539</v>
      </c>
      <c r="C12" s="304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6"/>
    </row>
    <row r="13" spans="1:17" ht="33.75">
      <c r="A13" s="322"/>
      <c r="B13" s="263" t="s">
        <v>540</v>
      </c>
      <c r="C13" s="304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6"/>
    </row>
    <row r="14" spans="1:17" ht="33.75">
      <c r="A14" s="322"/>
      <c r="B14" s="263" t="s">
        <v>532</v>
      </c>
      <c r="C14" s="304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6"/>
    </row>
    <row r="15" spans="1:17" ht="11.25">
      <c r="A15" s="322"/>
      <c r="B15" s="72" t="s">
        <v>116</v>
      </c>
      <c r="C15" s="73">
        <v>61</v>
      </c>
      <c r="D15" s="72" t="s">
        <v>533</v>
      </c>
      <c r="E15" s="264">
        <v>6135000</v>
      </c>
      <c r="F15" s="264">
        <v>1327500</v>
      </c>
      <c r="G15" s="264">
        <v>4807500</v>
      </c>
      <c r="H15" s="264">
        <v>5000</v>
      </c>
      <c r="I15" s="264">
        <v>5000</v>
      </c>
      <c r="J15" s="264"/>
      <c r="K15" s="72"/>
      <c r="L15" s="264">
        <v>5000</v>
      </c>
      <c r="M15" s="264"/>
      <c r="N15" s="264"/>
      <c r="O15" s="72"/>
      <c r="P15" s="72"/>
      <c r="Q15" s="72"/>
    </row>
    <row r="16" spans="1:17" ht="11.25">
      <c r="A16" s="322"/>
      <c r="B16" s="72" t="s">
        <v>256</v>
      </c>
      <c r="C16" s="291"/>
      <c r="D16" s="291"/>
      <c r="E16" s="264">
        <v>5000</v>
      </c>
      <c r="F16" s="264">
        <v>5000</v>
      </c>
      <c r="G16" s="264">
        <v>0</v>
      </c>
      <c r="H16" s="291"/>
      <c r="I16" s="291"/>
      <c r="J16" s="291"/>
      <c r="K16" s="291"/>
      <c r="L16" s="291"/>
      <c r="M16" s="291"/>
      <c r="N16" s="291"/>
      <c r="O16" s="291"/>
      <c r="P16" s="291"/>
      <c r="Q16" s="291"/>
    </row>
    <row r="17" spans="1:17" ht="11.25">
      <c r="A17" s="322"/>
      <c r="B17" s="72" t="s">
        <v>70</v>
      </c>
      <c r="C17" s="291"/>
      <c r="D17" s="291"/>
      <c r="E17" s="264">
        <v>2100000</v>
      </c>
      <c r="F17" s="264">
        <v>420000</v>
      </c>
      <c r="G17" s="264">
        <v>1680000</v>
      </c>
      <c r="H17" s="291"/>
      <c r="I17" s="291"/>
      <c r="J17" s="291"/>
      <c r="K17" s="291"/>
      <c r="L17" s="291"/>
      <c r="M17" s="291"/>
      <c r="N17" s="291"/>
      <c r="O17" s="291"/>
      <c r="P17" s="291"/>
      <c r="Q17" s="291"/>
    </row>
    <row r="18" spans="1:17" ht="11.25">
      <c r="A18" s="322"/>
      <c r="B18" s="72" t="s">
        <v>254</v>
      </c>
      <c r="C18" s="291"/>
      <c r="D18" s="291"/>
      <c r="E18" s="264">
        <v>2100000</v>
      </c>
      <c r="F18" s="264">
        <v>420000</v>
      </c>
      <c r="G18" s="264">
        <v>1680000</v>
      </c>
      <c r="H18" s="291"/>
      <c r="I18" s="291"/>
      <c r="J18" s="291"/>
      <c r="K18" s="291"/>
      <c r="L18" s="291"/>
      <c r="M18" s="291"/>
      <c r="N18" s="291"/>
      <c r="O18" s="291"/>
      <c r="P18" s="291"/>
      <c r="Q18" s="291"/>
    </row>
    <row r="19" spans="1:17" ht="11.25">
      <c r="A19" s="322"/>
      <c r="B19" s="72" t="s">
        <v>257</v>
      </c>
      <c r="C19" s="291"/>
      <c r="D19" s="291"/>
      <c r="E19" s="264">
        <v>1930000</v>
      </c>
      <c r="F19" s="264">
        <v>482500</v>
      </c>
      <c r="G19" s="264">
        <v>1447500</v>
      </c>
      <c r="H19" s="291"/>
      <c r="I19" s="291"/>
      <c r="J19" s="291"/>
      <c r="K19" s="291"/>
      <c r="L19" s="291"/>
      <c r="M19" s="291"/>
      <c r="N19" s="291"/>
      <c r="O19" s="291"/>
      <c r="P19" s="291"/>
      <c r="Q19" s="291"/>
    </row>
    <row r="20" spans="1:17" ht="11.25">
      <c r="A20" s="322" t="s">
        <v>117</v>
      </c>
      <c r="B20" s="265" t="s">
        <v>541</v>
      </c>
      <c r="C20" s="304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6"/>
    </row>
    <row r="21" spans="1:17" ht="11.25">
      <c r="A21" s="322"/>
      <c r="B21" s="265" t="s">
        <v>542</v>
      </c>
      <c r="C21" s="304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6"/>
    </row>
    <row r="22" spans="1:17" ht="11.25">
      <c r="A22" s="322"/>
      <c r="B22" s="265" t="s">
        <v>114</v>
      </c>
      <c r="C22" s="304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6"/>
    </row>
    <row r="23" spans="1:17" ht="45">
      <c r="A23" s="322"/>
      <c r="B23" s="265" t="s">
        <v>534</v>
      </c>
      <c r="C23" s="304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6"/>
    </row>
    <row r="24" spans="1:17" ht="11.25">
      <c r="A24" s="322"/>
      <c r="B24" s="72" t="s">
        <v>116</v>
      </c>
      <c r="C24" s="72"/>
      <c r="D24" s="72" t="s">
        <v>535</v>
      </c>
      <c r="E24" s="264">
        <v>238714</v>
      </c>
      <c r="F24" s="264">
        <v>47744</v>
      </c>
      <c r="G24" s="264">
        <v>190970</v>
      </c>
      <c r="H24" s="264">
        <v>238714</v>
      </c>
      <c r="I24" s="264">
        <v>47744</v>
      </c>
      <c r="J24" s="264">
        <v>47744</v>
      </c>
      <c r="K24" s="72"/>
      <c r="L24" s="72"/>
      <c r="M24" s="264">
        <v>190970</v>
      </c>
      <c r="N24" s="264">
        <v>190970</v>
      </c>
      <c r="O24" s="72"/>
      <c r="P24" s="72"/>
      <c r="Q24" s="72"/>
    </row>
    <row r="25" spans="1:17" ht="11.25">
      <c r="A25" s="322"/>
      <c r="B25" s="72" t="s">
        <v>256</v>
      </c>
      <c r="C25" s="291"/>
      <c r="D25" s="291"/>
      <c r="E25" s="264">
        <v>238714</v>
      </c>
      <c r="F25" s="264">
        <v>47744</v>
      </c>
      <c r="G25" s="264">
        <v>190970</v>
      </c>
      <c r="H25" s="291"/>
      <c r="I25" s="291"/>
      <c r="J25" s="291"/>
      <c r="K25" s="291"/>
      <c r="L25" s="291"/>
      <c r="M25" s="291"/>
      <c r="N25" s="291"/>
      <c r="O25" s="291"/>
      <c r="P25" s="291"/>
      <c r="Q25" s="291"/>
    </row>
    <row r="26" spans="1:17" ht="11.25">
      <c r="A26" s="322"/>
      <c r="B26" s="72" t="s">
        <v>70</v>
      </c>
      <c r="C26" s="291"/>
      <c r="D26" s="291"/>
      <c r="E26" s="72"/>
      <c r="F26" s="72"/>
      <c r="G26" s="72"/>
      <c r="H26" s="291"/>
      <c r="I26" s="291"/>
      <c r="J26" s="291"/>
      <c r="K26" s="291"/>
      <c r="L26" s="291"/>
      <c r="M26" s="291"/>
      <c r="N26" s="291"/>
      <c r="O26" s="291"/>
      <c r="P26" s="291"/>
      <c r="Q26" s="291"/>
    </row>
    <row r="27" spans="1:17" ht="11.25">
      <c r="A27" s="322"/>
      <c r="B27" s="72" t="s">
        <v>254</v>
      </c>
      <c r="C27" s="291"/>
      <c r="D27" s="291"/>
      <c r="E27" s="72"/>
      <c r="F27" s="72"/>
      <c r="G27" s="72"/>
      <c r="H27" s="291"/>
      <c r="I27" s="291"/>
      <c r="J27" s="291"/>
      <c r="K27" s="291"/>
      <c r="L27" s="291"/>
      <c r="M27" s="291"/>
      <c r="N27" s="291"/>
      <c r="O27" s="291"/>
      <c r="P27" s="291"/>
      <c r="Q27" s="291"/>
    </row>
    <row r="28" spans="1:17" ht="11.25">
      <c r="A28" s="322"/>
      <c r="B28" s="72" t="s">
        <v>257</v>
      </c>
      <c r="C28" s="291"/>
      <c r="D28" s="291"/>
      <c r="E28" s="72"/>
      <c r="F28" s="72"/>
      <c r="G28" s="72"/>
      <c r="H28" s="291"/>
      <c r="I28" s="291"/>
      <c r="J28" s="291"/>
      <c r="K28" s="291"/>
      <c r="L28" s="291"/>
      <c r="M28" s="291"/>
      <c r="N28" s="291"/>
      <c r="O28" s="291"/>
      <c r="P28" s="291"/>
      <c r="Q28" s="291"/>
    </row>
    <row r="29" spans="1:17" ht="11.25">
      <c r="A29" s="73" t="s">
        <v>118</v>
      </c>
      <c r="B29" s="72" t="s">
        <v>119</v>
      </c>
      <c r="C29" s="304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6"/>
    </row>
    <row r="30" spans="1:17" s="83" customFormat="1" ht="11.25">
      <c r="A30" s="74">
        <v>2</v>
      </c>
      <c r="B30" s="84" t="s">
        <v>120</v>
      </c>
      <c r="C30" s="292" t="s">
        <v>56</v>
      </c>
      <c r="D30" s="293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</row>
    <row r="31" spans="1:17" ht="11.25">
      <c r="A31" s="322" t="s">
        <v>121</v>
      </c>
      <c r="B31" s="72" t="s">
        <v>112</v>
      </c>
      <c r="C31" s="304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6"/>
    </row>
    <row r="32" spans="1:17" ht="11.25">
      <c r="A32" s="322"/>
      <c r="B32" s="72" t="s">
        <v>113</v>
      </c>
      <c r="C32" s="304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6"/>
    </row>
    <row r="33" spans="1:17" ht="11.25">
      <c r="A33" s="322"/>
      <c r="B33" s="72" t="s">
        <v>114</v>
      </c>
      <c r="C33" s="304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6"/>
    </row>
    <row r="34" spans="1:17" ht="11.25">
      <c r="A34" s="322"/>
      <c r="B34" s="72" t="s">
        <v>115</v>
      </c>
      <c r="C34" s="304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6"/>
    </row>
    <row r="35" spans="1:17" ht="11.25">
      <c r="A35" s="322"/>
      <c r="B35" s="72" t="s">
        <v>116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1:17" ht="11.25">
      <c r="A36" s="322"/>
      <c r="B36" s="72" t="s">
        <v>256</v>
      </c>
      <c r="C36" s="291"/>
      <c r="D36" s="291"/>
      <c r="E36" s="72"/>
      <c r="F36" s="72"/>
      <c r="G36" s="72"/>
      <c r="H36" s="291"/>
      <c r="I36" s="291"/>
      <c r="J36" s="291"/>
      <c r="K36" s="291"/>
      <c r="L36" s="291"/>
      <c r="M36" s="291"/>
      <c r="N36" s="291"/>
      <c r="O36" s="291"/>
      <c r="P36" s="291"/>
      <c r="Q36" s="291"/>
    </row>
    <row r="37" spans="1:17" ht="11.25">
      <c r="A37" s="322"/>
      <c r="B37" s="72" t="s">
        <v>70</v>
      </c>
      <c r="C37" s="291"/>
      <c r="D37" s="291"/>
      <c r="E37" s="72"/>
      <c r="F37" s="72"/>
      <c r="G37" s="72"/>
      <c r="H37" s="291"/>
      <c r="I37" s="291"/>
      <c r="J37" s="291"/>
      <c r="K37" s="291"/>
      <c r="L37" s="291"/>
      <c r="M37" s="291"/>
      <c r="N37" s="291"/>
      <c r="O37" s="291"/>
      <c r="P37" s="291"/>
      <c r="Q37" s="291"/>
    </row>
    <row r="38" spans="1:17" ht="11.25">
      <c r="A38" s="322"/>
      <c r="B38" s="72" t="s">
        <v>254</v>
      </c>
      <c r="C38" s="291"/>
      <c r="D38" s="291"/>
      <c r="E38" s="72"/>
      <c r="F38" s="72"/>
      <c r="G38" s="72"/>
      <c r="H38" s="291"/>
      <c r="I38" s="291"/>
      <c r="J38" s="291"/>
      <c r="K38" s="291"/>
      <c r="L38" s="291"/>
      <c r="M38" s="291"/>
      <c r="N38" s="291"/>
      <c r="O38" s="291"/>
      <c r="P38" s="291"/>
      <c r="Q38" s="291"/>
    </row>
    <row r="39" spans="1:17" ht="11.25">
      <c r="A39" s="322"/>
      <c r="B39" s="72" t="s">
        <v>257</v>
      </c>
      <c r="C39" s="291"/>
      <c r="D39" s="291"/>
      <c r="E39" s="72"/>
      <c r="F39" s="72"/>
      <c r="G39" s="72"/>
      <c r="H39" s="291"/>
      <c r="I39" s="291"/>
      <c r="J39" s="291"/>
      <c r="K39" s="291"/>
      <c r="L39" s="291"/>
      <c r="M39" s="291"/>
      <c r="N39" s="291"/>
      <c r="O39" s="291"/>
      <c r="P39" s="291"/>
      <c r="Q39" s="291"/>
    </row>
    <row r="40" spans="1:17" ht="11.25">
      <c r="A40" s="75" t="s">
        <v>122</v>
      </c>
      <c r="B40" s="76" t="s">
        <v>119</v>
      </c>
      <c r="C40" s="294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6"/>
    </row>
    <row r="41" spans="1:17" s="83" customFormat="1" ht="15" customHeight="1">
      <c r="A41" s="320" t="s">
        <v>123</v>
      </c>
      <c r="B41" s="320"/>
      <c r="C41" s="302" t="s">
        <v>56</v>
      </c>
      <c r="D41" s="303"/>
      <c r="E41" s="267">
        <v>6373714</v>
      </c>
      <c r="F41" s="267">
        <v>1375244</v>
      </c>
      <c r="G41" s="267">
        <v>4998470</v>
      </c>
      <c r="H41" s="267">
        <v>243714</v>
      </c>
      <c r="I41" s="267">
        <v>52744</v>
      </c>
      <c r="J41" s="267">
        <v>47744</v>
      </c>
      <c r="K41" s="58"/>
      <c r="L41" s="267">
        <v>5000</v>
      </c>
      <c r="M41" s="267">
        <v>190970</v>
      </c>
      <c r="N41" s="267">
        <v>190970</v>
      </c>
      <c r="O41" s="58"/>
      <c r="P41" s="58"/>
      <c r="Q41" s="58"/>
    </row>
    <row r="43" spans="1:10" ht="11.25">
      <c r="A43" s="321" t="s">
        <v>124</v>
      </c>
      <c r="B43" s="321"/>
      <c r="C43" s="321"/>
      <c r="D43" s="321"/>
      <c r="E43" s="321"/>
      <c r="F43" s="321"/>
      <c r="G43" s="321"/>
      <c r="H43" s="321"/>
      <c r="I43" s="321"/>
      <c r="J43" s="321"/>
    </row>
    <row r="44" ht="11.25">
      <c r="A44" s="14" t="s">
        <v>142</v>
      </c>
    </row>
    <row r="45" ht="11.25">
      <c r="A45" s="14" t="s">
        <v>258</v>
      </c>
    </row>
    <row r="66" ht="11.25">
      <c r="A66" s="14" t="s">
        <v>28</v>
      </c>
    </row>
  </sheetData>
  <mergeCells count="68">
    <mergeCell ref="A3:A8"/>
    <mergeCell ref="B3:B8"/>
    <mergeCell ref="A41:B41"/>
    <mergeCell ref="A43:J43"/>
    <mergeCell ref="A11:A19"/>
    <mergeCell ref="A20:A28"/>
    <mergeCell ref="A31:A39"/>
    <mergeCell ref="C3:C8"/>
    <mergeCell ref="D3:D8"/>
    <mergeCell ref="E3:E8"/>
    <mergeCell ref="F3:G3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C10:D10"/>
    <mergeCell ref="C11:Q14"/>
    <mergeCell ref="F4:F8"/>
    <mergeCell ref="G4:G8"/>
    <mergeCell ref="C16:C19"/>
    <mergeCell ref="D16:D19"/>
    <mergeCell ref="H16:H19"/>
    <mergeCell ref="I16:I19"/>
    <mergeCell ref="J16:J19"/>
    <mergeCell ref="K16:K19"/>
    <mergeCell ref="L16:L19"/>
    <mergeCell ref="N16:N19"/>
    <mergeCell ref="M16:M19"/>
    <mergeCell ref="O16:O19"/>
    <mergeCell ref="P16:P19"/>
    <mergeCell ref="N7:Q7"/>
    <mergeCell ref="Q16:Q19"/>
    <mergeCell ref="C20:Q23"/>
    <mergeCell ref="C25:C28"/>
    <mergeCell ref="D25:D28"/>
    <mergeCell ref="H25:H28"/>
    <mergeCell ref="I25:I28"/>
    <mergeCell ref="J25:J28"/>
    <mergeCell ref="K25:K28"/>
    <mergeCell ref="L25:L28"/>
    <mergeCell ref="Q25:Q28"/>
    <mergeCell ref="C40:Q40"/>
    <mergeCell ref="N36:N39"/>
    <mergeCell ref="O36:O39"/>
    <mergeCell ref="P36:P39"/>
    <mergeCell ref="Q36:Q39"/>
    <mergeCell ref="M36:M39"/>
    <mergeCell ref="C30:D30"/>
    <mergeCell ref="C29:Q29"/>
    <mergeCell ref="M25:M28"/>
    <mergeCell ref="N25:N28"/>
    <mergeCell ref="O25:O28"/>
    <mergeCell ref="P25:P28"/>
    <mergeCell ref="A1:Q1"/>
    <mergeCell ref="C41:D41"/>
    <mergeCell ref="C31:Q34"/>
    <mergeCell ref="C36:C39"/>
    <mergeCell ref="D36:D39"/>
    <mergeCell ref="H36:H39"/>
    <mergeCell ref="I36:I39"/>
    <mergeCell ref="J36:J39"/>
    <mergeCell ref="K36:K39"/>
    <mergeCell ref="L36:L39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Miejskiej nr XV/56/07
z dnia 20 grudnia 2007r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23"/>
  <sheetViews>
    <sheetView workbookViewId="0" topLeftCell="B1">
      <selection activeCell="A1" sqref="A1:F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6.75390625" style="0" customWidth="1"/>
    <col min="5" max="5" width="15.75390625" style="0" customWidth="1"/>
    <col min="6" max="6" width="12.75390625" style="0" customWidth="1"/>
    <col min="7" max="7" width="14.125" style="0" customWidth="1"/>
    <col min="8" max="8" width="12.375" style="0" customWidth="1"/>
  </cols>
  <sheetData>
    <row r="1" spans="1:6" ht="18" customHeight="1">
      <c r="A1" s="323" t="s">
        <v>246</v>
      </c>
      <c r="B1" s="323"/>
      <c r="C1" s="323"/>
      <c r="D1" s="323"/>
      <c r="E1" s="323"/>
      <c r="F1" s="323"/>
    </row>
    <row r="2" ht="12.75">
      <c r="H2" s="18" t="s">
        <v>68</v>
      </c>
    </row>
    <row r="3" spans="1:8" s="64" customFormat="1" ht="15" customHeight="1">
      <c r="A3" s="327" t="s">
        <v>2</v>
      </c>
      <c r="B3" s="327" t="s">
        <v>3</v>
      </c>
      <c r="C3" s="327" t="s">
        <v>4</v>
      </c>
      <c r="D3" s="327" t="s">
        <v>5</v>
      </c>
      <c r="E3" s="332" t="s">
        <v>247</v>
      </c>
      <c r="F3" s="330" t="s">
        <v>248</v>
      </c>
      <c r="G3" s="330" t="s">
        <v>243</v>
      </c>
      <c r="H3" s="330"/>
    </row>
    <row r="4" spans="1:8" s="64" customFormat="1" ht="15" customHeight="1">
      <c r="A4" s="328"/>
      <c r="B4" s="328"/>
      <c r="C4" s="329"/>
      <c r="D4" s="329"/>
      <c r="E4" s="333"/>
      <c r="F4" s="331"/>
      <c r="G4" s="142" t="s">
        <v>244</v>
      </c>
      <c r="H4" s="142" t="s">
        <v>245</v>
      </c>
    </row>
    <row r="5" spans="1:8" s="70" customFormat="1" ht="7.5" customHeight="1">
      <c r="A5" s="152">
        <v>1</v>
      </c>
      <c r="B5" s="152">
        <v>2</v>
      </c>
      <c r="C5" s="152">
        <v>3</v>
      </c>
      <c r="D5" s="152">
        <v>4</v>
      </c>
      <c r="E5" s="152">
        <v>5</v>
      </c>
      <c r="F5" s="27">
        <v>6</v>
      </c>
      <c r="G5" s="27">
        <v>7</v>
      </c>
      <c r="H5" s="27">
        <v>8</v>
      </c>
    </row>
    <row r="6" spans="1:8" ht="15">
      <c r="A6" s="173" t="s">
        <v>459</v>
      </c>
      <c r="B6" s="173"/>
      <c r="C6" s="153"/>
      <c r="D6" s="153" t="s">
        <v>276</v>
      </c>
      <c r="E6" s="167">
        <f>E7</f>
        <v>174693.91</v>
      </c>
      <c r="F6" s="167">
        <f>F7</f>
        <v>934599</v>
      </c>
      <c r="G6" s="167">
        <f>G7</f>
        <v>0</v>
      </c>
      <c r="H6" s="167">
        <f>H7</f>
        <v>934599</v>
      </c>
    </row>
    <row r="7" spans="1:8" ht="15">
      <c r="A7" s="173"/>
      <c r="B7" s="173" t="s">
        <v>462</v>
      </c>
      <c r="C7" s="153"/>
      <c r="D7" s="153" t="s">
        <v>283</v>
      </c>
      <c r="E7" s="167">
        <f>SUM(E8:E9)</f>
        <v>174693.91</v>
      </c>
      <c r="F7" s="167">
        <f>SUM(F8:F9)</f>
        <v>934599</v>
      </c>
      <c r="G7" s="167">
        <f>SUM(G8:G9)</f>
        <v>0</v>
      </c>
      <c r="H7" s="167">
        <f>SUM(H8:H9)</f>
        <v>934599</v>
      </c>
    </row>
    <row r="8" spans="1:8" ht="71.25">
      <c r="A8" s="174"/>
      <c r="B8" s="174"/>
      <c r="C8" s="154">
        <v>2010</v>
      </c>
      <c r="D8" s="155" t="s">
        <v>511</v>
      </c>
      <c r="E8" s="172">
        <v>174693.91</v>
      </c>
      <c r="F8" s="151">
        <v>0</v>
      </c>
      <c r="G8" s="151">
        <v>0</v>
      </c>
      <c r="H8" s="164">
        <v>0</v>
      </c>
    </row>
    <row r="9" spans="1:8" ht="42.75">
      <c r="A9" s="174"/>
      <c r="B9" s="174"/>
      <c r="C9" s="154">
        <v>6298</v>
      </c>
      <c r="D9" s="155" t="s">
        <v>509</v>
      </c>
      <c r="E9" s="163">
        <v>0</v>
      </c>
      <c r="F9" s="151">
        <v>934599</v>
      </c>
      <c r="G9" s="151">
        <v>0</v>
      </c>
      <c r="H9" s="164">
        <v>934599</v>
      </c>
    </row>
    <row r="10" spans="1:8" ht="15">
      <c r="A10" s="175" t="s">
        <v>464</v>
      </c>
      <c r="B10" s="175"/>
      <c r="C10" s="156"/>
      <c r="D10" s="157" t="s">
        <v>397</v>
      </c>
      <c r="E10" s="167">
        <f aca="true" t="shared" si="0" ref="E10:H11">E11</f>
        <v>7000</v>
      </c>
      <c r="F10" s="167">
        <f t="shared" si="0"/>
        <v>10000</v>
      </c>
      <c r="G10" s="167">
        <f t="shared" si="0"/>
        <v>10000</v>
      </c>
      <c r="H10" s="167">
        <f t="shared" si="0"/>
        <v>0</v>
      </c>
    </row>
    <row r="11" spans="1:8" ht="15">
      <c r="A11" s="175"/>
      <c r="B11" s="175" t="s">
        <v>465</v>
      </c>
      <c r="C11" s="156"/>
      <c r="D11" s="157" t="s">
        <v>398</v>
      </c>
      <c r="E11" s="167">
        <f t="shared" si="0"/>
        <v>7000</v>
      </c>
      <c r="F11" s="167">
        <f t="shared" si="0"/>
        <v>10000</v>
      </c>
      <c r="G11" s="167">
        <f t="shared" si="0"/>
        <v>10000</v>
      </c>
      <c r="H11" s="167">
        <f t="shared" si="0"/>
        <v>0</v>
      </c>
    </row>
    <row r="12" spans="1:8" ht="12.75">
      <c r="A12" s="334"/>
      <c r="B12" s="335"/>
      <c r="C12" s="336" t="s">
        <v>487</v>
      </c>
      <c r="D12" s="337" t="s">
        <v>399</v>
      </c>
      <c r="E12" s="338">
        <v>7000</v>
      </c>
      <c r="F12" s="340">
        <v>10000</v>
      </c>
      <c r="G12" s="340">
        <v>10000</v>
      </c>
      <c r="H12" s="342"/>
    </row>
    <row r="13" spans="1:8" ht="12.75">
      <c r="A13" s="334"/>
      <c r="B13" s="335"/>
      <c r="C13" s="336"/>
      <c r="D13" s="337"/>
      <c r="E13" s="339"/>
      <c r="F13" s="341"/>
      <c r="G13" s="341"/>
      <c r="H13" s="343"/>
    </row>
    <row r="14" spans="1:8" ht="15">
      <c r="A14" s="156">
        <v>600</v>
      </c>
      <c r="B14" s="156"/>
      <c r="C14" s="156"/>
      <c r="D14" s="157" t="s">
        <v>287</v>
      </c>
      <c r="E14" s="233">
        <f>E15</f>
        <v>0</v>
      </c>
      <c r="F14" s="233">
        <f>F15</f>
        <v>150000</v>
      </c>
      <c r="G14" s="233">
        <f>G15</f>
        <v>0</v>
      </c>
      <c r="H14" s="233">
        <f>H15</f>
        <v>150000</v>
      </c>
    </row>
    <row r="15" spans="1:8" ht="15">
      <c r="A15" s="156"/>
      <c r="B15" s="156">
        <v>60016</v>
      </c>
      <c r="C15" s="156"/>
      <c r="D15" s="157" t="s">
        <v>486</v>
      </c>
      <c r="E15" s="233">
        <f>SUM(E16)</f>
        <v>0</v>
      </c>
      <c r="F15" s="234">
        <f>F16</f>
        <v>150000</v>
      </c>
      <c r="G15" s="234">
        <f>G16</f>
        <v>0</v>
      </c>
      <c r="H15" s="235">
        <f>H16</f>
        <v>150000</v>
      </c>
    </row>
    <row r="16" spans="1:8" ht="42.75">
      <c r="A16" s="156"/>
      <c r="B16" s="158"/>
      <c r="C16" s="158">
        <v>6298</v>
      </c>
      <c r="D16" s="155" t="s">
        <v>509</v>
      </c>
      <c r="E16" s="242">
        <v>0</v>
      </c>
      <c r="F16" s="214">
        <v>150000</v>
      </c>
      <c r="G16" s="214">
        <v>0</v>
      </c>
      <c r="H16" s="236">
        <v>150000</v>
      </c>
    </row>
    <row r="17" spans="1:8" ht="15">
      <c r="A17" s="156">
        <v>700</v>
      </c>
      <c r="B17" s="156"/>
      <c r="C17" s="156"/>
      <c r="D17" s="157" t="s">
        <v>289</v>
      </c>
      <c r="E17" s="167">
        <f>E18</f>
        <v>292330</v>
      </c>
      <c r="F17" s="167">
        <f>F18</f>
        <v>304880</v>
      </c>
      <c r="G17" s="167">
        <f>G18</f>
        <v>150880</v>
      </c>
      <c r="H17" s="167">
        <f>H18</f>
        <v>154000</v>
      </c>
    </row>
    <row r="18" spans="1:8" ht="30">
      <c r="A18" s="156"/>
      <c r="B18" s="156">
        <v>70005</v>
      </c>
      <c r="C18" s="156"/>
      <c r="D18" s="157" t="s">
        <v>400</v>
      </c>
      <c r="E18" s="167">
        <f>SUM(E19:E25)</f>
        <v>292330</v>
      </c>
      <c r="F18" s="167">
        <f>SUM(F19:F25)</f>
        <v>304880</v>
      </c>
      <c r="G18" s="167">
        <f>SUM(G19:G25)</f>
        <v>150880</v>
      </c>
      <c r="H18" s="167">
        <f>SUM(H19:H25)</f>
        <v>154000</v>
      </c>
    </row>
    <row r="19" spans="1:8" ht="42.75">
      <c r="A19" s="156"/>
      <c r="B19" s="158"/>
      <c r="C19" s="237" t="s">
        <v>488</v>
      </c>
      <c r="D19" s="155" t="s">
        <v>401</v>
      </c>
      <c r="E19" s="163">
        <v>29120</v>
      </c>
      <c r="F19" s="151">
        <v>29200</v>
      </c>
      <c r="G19" s="164">
        <v>29200</v>
      </c>
      <c r="H19" s="164">
        <v>0</v>
      </c>
    </row>
    <row r="20" spans="1:8" ht="57">
      <c r="A20" s="156"/>
      <c r="B20" s="158"/>
      <c r="C20" s="237" t="s">
        <v>487</v>
      </c>
      <c r="D20" s="155" t="s">
        <v>402</v>
      </c>
      <c r="E20" s="163">
        <v>87640</v>
      </c>
      <c r="F20" s="151">
        <v>87640</v>
      </c>
      <c r="G20" s="164">
        <v>87640</v>
      </c>
      <c r="H20" s="164"/>
    </row>
    <row r="21" spans="1:8" ht="57">
      <c r="A21" s="156"/>
      <c r="B21" s="158"/>
      <c r="C21" s="237" t="s">
        <v>489</v>
      </c>
      <c r="D21" s="155" t="s">
        <v>403</v>
      </c>
      <c r="E21" s="163">
        <v>4000</v>
      </c>
      <c r="F21" s="151">
        <v>4000</v>
      </c>
      <c r="G21" s="164">
        <v>0</v>
      </c>
      <c r="H21" s="164">
        <v>4000</v>
      </c>
    </row>
    <row r="22" spans="1:8" ht="15">
      <c r="A22" s="156"/>
      <c r="B22" s="158"/>
      <c r="C22" s="237" t="s">
        <v>490</v>
      </c>
      <c r="D22" s="159" t="s">
        <v>404</v>
      </c>
      <c r="E22" s="163">
        <v>29270</v>
      </c>
      <c r="F22" s="151">
        <v>32640</v>
      </c>
      <c r="G22" s="164">
        <v>32640</v>
      </c>
      <c r="H22" s="164">
        <v>0</v>
      </c>
    </row>
    <row r="23" spans="1:8" ht="28.5">
      <c r="A23" s="156"/>
      <c r="B23" s="158"/>
      <c r="C23" s="237" t="s">
        <v>491</v>
      </c>
      <c r="D23" s="155" t="s">
        <v>405</v>
      </c>
      <c r="E23" s="163">
        <v>140000</v>
      </c>
      <c r="F23" s="151">
        <v>150000</v>
      </c>
      <c r="G23" s="164">
        <v>0</v>
      </c>
      <c r="H23" s="164">
        <v>150000</v>
      </c>
    </row>
    <row r="24" spans="1:8" ht="28.5">
      <c r="A24" s="156"/>
      <c r="B24" s="158"/>
      <c r="C24" s="237" t="s">
        <v>492</v>
      </c>
      <c r="D24" s="155" t="s">
        <v>406</v>
      </c>
      <c r="E24" s="163">
        <v>1400</v>
      </c>
      <c r="F24" s="151">
        <v>1400</v>
      </c>
      <c r="G24" s="164">
        <v>1400</v>
      </c>
      <c r="H24" s="164">
        <v>0</v>
      </c>
    </row>
    <row r="25" spans="1:8" ht="15">
      <c r="A25" s="156"/>
      <c r="B25" s="158"/>
      <c r="C25" s="237" t="s">
        <v>493</v>
      </c>
      <c r="D25" s="155" t="s">
        <v>407</v>
      </c>
      <c r="E25" s="163">
        <v>900</v>
      </c>
      <c r="F25" s="151">
        <v>0</v>
      </c>
      <c r="G25" s="164">
        <v>0</v>
      </c>
      <c r="H25" s="164">
        <v>0</v>
      </c>
    </row>
    <row r="26" spans="1:8" ht="15">
      <c r="A26" s="156">
        <v>710</v>
      </c>
      <c r="B26" s="156"/>
      <c r="C26" s="175"/>
      <c r="D26" s="157" t="s">
        <v>291</v>
      </c>
      <c r="E26" s="167">
        <f>E27+E29</f>
        <v>18600</v>
      </c>
      <c r="F26" s="167">
        <f>F27+F29</f>
        <v>24600</v>
      </c>
      <c r="G26" s="167">
        <f>G27+G29</f>
        <v>24600</v>
      </c>
      <c r="H26" s="167">
        <f>H27+H29</f>
        <v>0</v>
      </c>
    </row>
    <row r="27" spans="1:8" ht="30">
      <c r="A27" s="156"/>
      <c r="B27" s="156">
        <v>71014</v>
      </c>
      <c r="C27" s="175"/>
      <c r="D27" s="157" t="s">
        <v>409</v>
      </c>
      <c r="E27" s="167">
        <f>E28</f>
        <v>3600</v>
      </c>
      <c r="F27" s="167">
        <f>F28</f>
        <v>3600</v>
      </c>
      <c r="G27" s="167">
        <f>G28</f>
        <v>3600</v>
      </c>
      <c r="H27" s="167">
        <f>H28</f>
        <v>0</v>
      </c>
    </row>
    <row r="28" spans="1:8" ht="15">
      <c r="A28" s="156"/>
      <c r="B28" s="158"/>
      <c r="C28" s="237" t="s">
        <v>494</v>
      </c>
      <c r="D28" s="155" t="s">
        <v>408</v>
      </c>
      <c r="E28" s="163">
        <v>3600</v>
      </c>
      <c r="F28" s="151">
        <v>3600</v>
      </c>
      <c r="G28" s="164">
        <v>3600</v>
      </c>
      <c r="H28" s="164">
        <v>0</v>
      </c>
    </row>
    <row r="29" spans="1:8" ht="15">
      <c r="A29" s="156"/>
      <c r="B29" s="156">
        <v>71035</v>
      </c>
      <c r="C29" s="175"/>
      <c r="D29" s="157" t="s">
        <v>295</v>
      </c>
      <c r="E29" s="167">
        <f>SUM(E30:E32)</f>
        <v>15000</v>
      </c>
      <c r="F29" s="167">
        <f>SUM(F30:F32)</f>
        <v>21000</v>
      </c>
      <c r="G29" s="167">
        <f>SUM(G30:G32)</f>
        <v>21000</v>
      </c>
      <c r="H29" s="167">
        <f>SUM(H30:H32)</f>
        <v>0</v>
      </c>
    </row>
    <row r="30" spans="1:8" ht="57">
      <c r="A30" s="156"/>
      <c r="B30" s="156"/>
      <c r="C30" s="237" t="s">
        <v>487</v>
      </c>
      <c r="D30" s="155" t="s">
        <v>402</v>
      </c>
      <c r="E30" s="163">
        <v>3000</v>
      </c>
      <c r="F30" s="151">
        <v>3000</v>
      </c>
      <c r="G30" s="164">
        <v>3000</v>
      </c>
      <c r="H30" s="164"/>
    </row>
    <row r="31" spans="1:8" ht="15">
      <c r="A31" s="156"/>
      <c r="B31" s="156"/>
      <c r="C31" s="237" t="s">
        <v>490</v>
      </c>
      <c r="D31" s="159" t="s">
        <v>404</v>
      </c>
      <c r="E31" s="163">
        <v>10000</v>
      </c>
      <c r="F31" s="151">
        <v>18000</v>
      </c>
      <c r="G31" s="164">
        <v>18000</v>
      </c>
      <c r="H31" s="164">
        <v>0</v>
      </c>
    </row>
    <row r="32" spans="1:8" ht="71.25">
      <c r="A32" s="156"/>
      <c r="B32" s="158"/>
      <c r="C32" s="158">
        <v>2020</v>
      </c>
      <c r="D32" s="155" t="s">
        <v>410</v>
      </c>
      <c r="E32" s="163">
        <v>2000</v>
      </c>
      <c r="F32" s="151">
        <v>0</v>
      </c>
      <c r="G32" s="164">
        <v>0</v>
      </c>
      <c r="H32" s="164">
        <v>0</v>
      </c>
    </row>
    <row r="33" spans="1:8" ht="15">
      <c r="A33" s="156">
        <v>750</v>
      </c>
      <c r="B33" s="156"/>
      <c r="C33" s="156"/>
      <c r="D33" s="157" t="s">
        <v>296</v>
      </c>
      <c r="E33" s="167">
        <f>E34+E36</f>
        <v>101902.01000000001</v>
      </c>
      <c r="F33" s="167">
        <f>F34+F36</f>
        <v>130632</v>
      </c>
      <c r="G33" s="167">
        <f>G34+G36</f>
        <v>58712</v>
      </c>
      <c r="H33" s="167">
        <f>H34+H36</f>
        <v>71920</v>
      </c>
    </row>
    <row r="34" spans="1:8" ht="15">
      <c r="A34" s="156"/>
      <c r="B34" s="156">
        <v>75011</v>
      </c>
      <c r="C34" s="156"/>
      <c r="D34" s="157" t="s">
        <v>297</v>
      </c>
      <c r="E34" s="167">
        <f>E35</f>
        <v>84077</v>
      </c>
      <c r="F34" s="167">
        <f>F35</f>
        <v>56512</v>
      </c>
      <c r="G34" s="167">
        <f>G35</f>
        <v>56512</v>
      </c>
      <c r="H34" s="167">
        <f>H35</f>
        <v>0</v>
      </c>
    </row>
    <row r="35" spans="1:8" ht="71.25">
      <c r="A35" s="156"/>
      <c r="B35" s="158"/>
      <c r="C35" s="158">
        <v>2010</v>
      </c>
      <c r="D35" s="155" t="s">
        <v>512</v>
      </c>
      <c r="E35" s="172">
        <v>84077</v>
      </c>
      <c r="F35" s="151">
        <v>56512</v>
      </c>
      <c r="G35" s="164">
        <v>56512</v>
      </c>
      <c r="H35" s="164">
        <v>0</v>
      </c>
    </row>
    <row r="36" spans="1:8" ht="15">
      <c r="A36" s="156"/>
      <c r="B36" s="156">
        <v>75023</v>
      </c>
      <c r="C36" s="156"/>
      <c r="D36" s="157" t="s">
        <v>411</v>
      </c>
      <c r="E36" s="167">
        <f>SUM(E37:E39)</f>
        <v>17825.010000000002</v>
      </c>
      <c r="F36" s="167">
        <f>SUM(F37:F40)</f>
        <v>74120</v>
      </c>
      <c r="G36" s="167">
        <f>SUM(G37:G40)</f>
        <v>2200</v>
      </c>
      <c r="H36" s="167">
        <f>SUM(H37:H40)</f>
        <v>71920</v>
      </c>
    </row>
    <row r="37" spans="1:8" ht="28.5">
      <c r="A37" s="156"/>
      <c r="B37" s="156"/>
      <c r="C37" s="237" t="s">
        <v>491</v>
      </c>
      <c r="D37" s="155" t="s">
        <v>405</v>
      </c>
      <c r="E37" s="163">
        <v>5000</v>
      </c>
      <c r="F37" s="151">
        <v>0</v>
      </c>
      <c r="G37" s="164">
        <v>0</v>
      </c>
      <c r="H37" s="164">
        <v>0</v>
      </c>
    </row>
    <row r="38" spans="1:8" ht="15">
      <c r="A38" s="156"/>
      <c r="B38" s="156"/>
      <c r="C38" s="237" t="s">
        <v>493</v>
      </c>
      <c r="D38" s="155" t="s">
        <v>407</v>
      </c>
      <c r="E38" s="163">
        <v>2100</v>
      </c>
      <c r="F38" s="151">
        <v>2200</v>
      </c>
      <c r="G38" s="164">
        <v>2200</v>
      </c>
      <c r="H38" s="164">
        <v>0</v>
      </c>
    </row>
    <row r="39" spans="1:8" ht="15">
      <c r="A39" s="156"/>
      <c r="B39" s="156"/>
      <c r="C39" s="237" t="s">
        <v>494</v>
      </c>
      <c r="D39" s="155" t="s">
        <v>408</v>
      </c>
      <c r="E39" s="163">
        <v>10725.01</v>
      </c>
      <c r="F39" s="151">
        <v>0</v>
      </c>
      <c r="G39" s="164">
        <v>0</v>
      </c>
      <c r="H39" s="164">
        <v>0</v>
      </c>
    </row>
    <row r="40" spans="1:8" ht="42.75">
      <c r="A40" s="156"/>
      <c r="B40" s="156"/>
      <c r="C40" s="158">
        <v>6298</v>
      </c>
      <c r="D40" s="155" t="s">
        <v>509</v>
      </c>
      <c r="E40" s="163">
        <v>0</v>
      </c>
      <c r="F40" s="151">
        <v>71920</v>
      </c>
      <c r="G40" s="164"/>
      <c r="H40" s="164">
        <v>71920</v>
      </c>
    </row>
    <row r="41" spans="1:8" ht="45">
      <c r="A41" s="156">
        <v>751</v>
      </c>
      <c r="B41" s="156"/>
      <c r="C41" s="156"/>
      <c r="D41" s="157" t="s">
        <v>319</v>
      </c>
      <c r="E41" s="167">
        <f>E42+E44</f>
        <v>29953</v>
      </c>
      <c r="F41" s="167">
        <f>F42+F44</f>
        <v>1186</v>
      </c>
      <c r="G41" s="167">
        <f>G42+G44</f>
        <v>1186</v>
      </c>
      <c r="H41" s="167">
        <f>H42+H44</f>
        <v>0</v>
      </c>
    </row>
    <row r="42" spans="1:8" ht="45">
      <c r="A42" s="156"/>
      <c r="B42" s="156">
        <v>75101</v>
      </c>
      <c r="C42" s="156"/>
      <c r="D42" s="157" t="s">
        <v>320</v>
      </c>
      <c r="E42" s="167">
        <f>E43</f>
        <v>1167</v>
      </c>
      <c r="F42" s="167">
        <f>F43</f>
        <v>1186</v>
      </c>
      <c r="G42" s="167">
        <f>G43</f>
        <v>1186</v>
      </c>
      <c r="H42" s="167">
        <f>H43</f>
        <v>0</v>
      </c>
    </row>
    <row r="43" spans="1:8" ht="71.25">
      <c r="A43" s="156"/>
      <c r="B43" s="158"/>
      <c r="C43" s="158">
        <v>2010</v>
      </c>
      <c r="D43" s="155" t="s">
        <v>446</v>
      </c>
      <c r="E43" s="163">
        <v>1167</v>
      </c>
      <c r="F43" s="151">
        <v>1186</v>
      </c>
      <c r="G43" s="164">
        <v>1186</v>
      </c>
      <c r="H43" s="164">
        <v>0</v>
      </c>
    </row>
    <row r="44" spans="1:8" ht="15">
      <c r="A44" s="156"/>
      <c r="B44" s="156">
        <v>75108</v>
      </c>
      <c r="C44" s="156"/>
      <c r="D44" s="157" t="s">
        <v>321</v>
      </c>
      <c r="E44" s="167">
        <f>E45</f>
        <v>28786</v>
      </c>
      <c r="F44" s="167">
        <f>F45</f>
        <v>0</v>
      </c>
      <c r="G44" s="167">
        <f>G45</f>
        <v>0</v>
      </c>
      <c r="H44" s="167">
        <f>H45</f>
        <v>0</v>
      </c>
    </row>
    <row r="45" spans="1:8" ht="71.25">
      <c r="A45" s="156"/>
      <c r="B45" s="158"/>
      <c r="C45" s="158">
        <v>2010</v>
      </c>
      <c r="D45" s="155" t="s">
        <v>446</v>
      </c>
      <c r="E45" s="163">
        <v>28786</v>
      </c>
      <c r="F45" s="151">
        <v>0</v>
      </c>
      <c r="G45" s="164">
        <v>0</v>
      </c>
      <c r="H45" s="164">
        <v>0</v>
      </c>
    </row>
    <row r="46" spans="1:8" ht="30">
      <c r="A46" s="156">
        <v>754</v>
      </c>
      <c r="B46" s="156"/>
      <c r="C46" s="156"/>
      <c r="D46" s="157" t="s">
        <v>324</v>
      </c>
      <c r="E46" s="167">
        <f aca="true" t="shared" si="1" ref="E46:H47">E47</f>
        <v>1000</v>
      </c>
      <c r="F46" s="167">
        <f t="shared" si="1"/>
        <v>500</v>
      </c>
      <c r="G46" s="167">
        <f t="shared" si="1"/>
        <v>500</v>
      </c>
      <c r="H46" s="167">
        <f t="shared" si="1"/>
        <v>0</v>
      </c>
    </row>
    <row r="47" spans="1:8" ht="15">
      <c r="A47" s="156"/>
      <c r="B47" s="156">
        <v>75414</v>
      </c>
      <c r="C47" s="156"/>
      <c r="D47" s="157" t="s">
        <v>327</v>
      </c>
      <c r="E47" s="167">
        <f t="shared" si="1"/>
        <v>1000</v>
      </c>
      <c r="F47" s="167">
        <f t="shared" si="1"/>
        <v>500</v>
      </c>
      <c r="G47" s="167">
        <f t="shared" si="1"/>
        <v>500</v>
      </c>
      <c r="H47" s="167">
        <f t="shared" si="1"/>
        <v>0</v>
      </c>
    </row>
    <row r="48" spans="1:8" ht="71.25">
      <c r="A48" s="156"/>
      <c r="B48" s="158"/>
      <c r="C48" s="158">
        <v>2010</v>
      </c>
      <c r="D48" s="155" t="s">
        <v>446</v>
      </c>
      <c r="E48" s="163">
        <v>1000</v>
      </c>
      <c r="F48" s="151">
        <v>500</v>
      </c>
      <c r="G48" s="164">
        <v>500</v>
      </c>
      <c r="H48" s="164">
        <v>0</v>
      </c>
    </row>
    <row r="49" spans="1:8" ht="75">
      <c r="A49" s="156">
        <v>756</v>
      </c>
      <c r="B49" s="156"/>
      <c r="C49" s="156"/>
      <c r="D49" s="157" t="s">
        <v>413</v>
      </c>
      <c r="E49" s="167">
        <f>E50+E52+E59+E71+E75</f>
        <v>3458459.6999999997</v>
      </c>
      <c r="F49" s="167">
        <f>F50+F52+F59+F71+F75</f>
        <v>4479065</v>
      </c>
      <c r="G49" s="167">
        <f>G50+G52+G59+G71+G75</f>
        <v>4479065</v>
      </c>
      <c r="H49" s="167">
        <f>H50+H52+H59+H71+H75</f>
        <v>0</v>
      </c>
    </row>
    <row r="50" spans="1:8" ht="45">
      <c r="A50" s="156"/>
      <c r="B50" s="156">
        <v>75601</v>
      </c>
      <c r="C50" s="156"/>
      <c r="D50" s="157" t="s">
        <v>414</v>
      </c>
      <c r="E50" s="167">
        <f>E51</f>
        <v>15000</v>
      </c>
      <c r="F50" s="167">
        <f>F51</f>
        <v>15000</v>
      </c>
      <c r="G50" s="167">
        <f>G51</f>
        <v>15000</v>
      </c>
      <c r="H50" s="167">
        <f>H51</f>
        <v>0</v>
      </c>
    </row>
    <row r="51" spans="1:8" ht="57">
      <c r="A51" s="156"/>
      <c r="B51" s="158"/>
      <c r="C51" s="237" t="s">
        <v>495</v>
      </c>
      <c r="D51" s="155" t="s">
        <v>415</v>
      </c>
      <c r="E51" s="163">
        <v>15000</v>
      </c>
      <c r="F51" s="164">
        <v>15000</v>
      </c>
      <c r="G51" s="164">
        <v>15000</v>
      </c>
      <c r="H51" s="164">
        <v>0</v>
      </c>
    </row>
    <row r="52" spans="1:8" ht="105">
      <c r="A52" s="156"/>
      <c r="B52" s="156">
        <v>75615</v>
      </c>
      <c r="C52" s="175"/>
      <c r="D52" s="157" t="s">
        <v>416</v>
      </c>
      <c r="E52" s="167">
        <f>SUM(E53:E58)</f>
        <v>972328</v>
      </c>
      <c r="F52" s="167">
        <f>SUM(F53:F58)</f>
        <v>1169421</v>
      </c>
      <c r="G52" s="167">
        <f>SUM(G53:G58)</f>
        <v>1169421</v>
      </c>
      <c r="H52" s="167">
        <f>SUM(H53:H58)</f>
        <v>0</v>
      </c>
    </row>
    <row r="53" spans="1:8" ht="15">
      <c r="A53" s="156"/>
      <c r="B53" s="160"/>
      <c r="C53" s="237" t="s">
        <v>496</v>
      </c>
      <c r="D53" s="155" t="s">
        <v>417</v>
      </c>
      <c r="E53" s="163">
        <v>698000</v>
      </c>
      <c r="F53" s="164">
        <v>806085</v>
      </c>
      <c r="G53" s="164">
        <v>806085</v>
      </c>
      <c r="H53" s="164">
        <v>0</v>
      </c>
    </row>
    <row r="54" spans="1:8" ht="15">
      <c r="A54" s="156"/>
      <c r="B54" s="160"/>
      <c r="C54" s="237" t="s">
        <v>497</v>
      </c>
      <c r="D54" s="155" t="s">
        <v>418</v>
      </c>
      <c r="E54" s="163">
        <v>198800</v>
      </c>
      <c r="F54" s="164">
        <v>278846</v>
      </c>
      <c r="G54" s="164">
        <v>278846</v>
      </c>
      <c r="H54" s="164">
        <v>0</v>
      </c>
    </row>
    <row r="55" spans="1:8" ht="15">
      <c r="A55" s="156"/>
      <c r="B55" s="160"/>
      <c r="C55" s="237" t="s">
        <v>498</v>
      </c>
      <c r="D55" s="155" t="s">
        <v>419</v>
      </c>
      <c r="E55" s="163">
        <v>71000</v>
      </c>
      <c r="F55" s="164">
        <v>80000</v>
      </c>
      <c r="G55" s="164">
        <v>80000</v>
      </c>
      <c r="H55" s="164">
        <v>0</v>
      </c>
    </row>
    <row r="56" spans="1:8" ht="15">
      <c r="A56" s="156"/>
      <c r="B56" s="160"/>
      <c r="C56" s="237" t="s">
        <v>499</v>
      </c>
      <c r="D56" s="155" t="s">
        <v>420</v>
      </c>
      <c r="E56" s="163">
        <v>3290</v>
      </c>
      <c r="F56" s="164">
        <v>3290</v>
      </c>
      <c r="G56" s="164">
        <v>3290</v>
      </c>
      <c r="H56" s="164">
        <v>0</v>
      </c>
    </row>
    <row r="57" spans="1:8" ht="28.5">
      <c r="A57" s="156"/>
      <c r="B57" s="160"/>
      <c r="C57" s="237" t="s">
        <v>492</v>
      </c>
      <c r="D57" s="155" t="s">
        <v>421</v>
      </c>
      <c r="E57" s="163">
        <v>1200</v>
      </c>
      <c r="F57" s="164">
        <v>1200</v>
      </c>
      <c r="G57" s="164">
        <v>1200</v>
      </c>
      <c r="H57" s="164">
        <v>0</v>
      </c>
    </row>
    <row r="58" spans="1:8" ht="15">
      <c r="A58" s="156"/>
      <c r="B58" s="160"/>
      <c r="C58" s="237" t="s">
        <v>494</v>
      </c>
      <c r="D58" s="155" t="s">
        <v>408</v>
      </c>
      <c r="E58" s="163">
        <v>38</v>
      </c>
      <c r="F58" s="164">
        <v>0</v>
      </c>
      <c r="G58" s="164">
        <v>0</v>
      </c>
      <c r="H58" s="164">
        <v>0</v>
      </c>
    </row>
    <row r="59" spans="1:8" ht="90">
      <c r="A59" s="156"/>
      <c r="B59" s="161">
        <v>75616</v>
      </c>
      <c r="C59" s="237"/>
      <c r="D59" s="157" t="s">
        <v>422</v>
      </c>
      <c r="E59" s="290">
        <f>SUM(E60:E70)</f>
        <v>1204529.5599999998</v>
      </c>
      <c r="F59" s="167">
        <f>SUM(F60:F70)</f>
        <v>1858826</v>
      </c>
      <c r="G59" s="167">
        <f>SUM(G60:G70)</f>
        <v>1858826</v>
      </c>
      <c r="H59" s="167">
        <f>SUM(H60:H70)</f>
        <v>0</v>
      </c>
    </row>
    <row r="60" spans="1:8" ht="15">
      <c r="A60" s="156"/>
      <c r="B60" s="160"/>
      <c r="C60" s="237" t="s">
        <v>496</v>
      </c>
      <c r="D60" s="155" t="s">
        <v>417</v>
      </c>
      <c r="E60" s="163">
        <v>280000</v>
      </c>
      <c r="F60" s="164">
        <v>393476</v>
      </c>
      <c r="G60" s="164">
        <v>393476</v>
      </c>
      <c r="H60" s="164">
        <v>0</v>
      </c>
    </row>
    <row r="61" spans="1:8" ht="15">
      <c r="A61" s="156"/>
      <c r="B61" s="160"/>
      <c r="C61" s="237" t="s">
        <v>497</v>
      </c>
      <c r="D61" s="155" t="s">
        <v>423</v>
      </c>
      <c r="E61" s="163">
        <v>800000</v>
      </c>
      <c r="F61" s="164">
        <v>1333120</v>
      </c>
      <c r="G61" s="164">
        <v>1333120</v>
      </c>
      <c r="H61" s="164">
        <v>0</v>
      </c>
    </row>
    <row r="62" spans="1:8" ht="15">
      <c r="A62" s="156"/>
      <c r="B62" s="160"/>
      <c r="C62" s="237" t="s">
        <v>498</v>
      </c>
      <c r="D62" s="155" t="s">
        <v>419</v>
      </c>
      <c r="E62" s="163">
        <v>1727.9</v>
      </c>
      <c r="F62" s="164">
        <v>2680</v>
      </c>
      <c r="G62" s="164">
        <v>2680</v>
      </c>
      <c r="H62" s="164">
        <v>0</v>
      </c>
    </row>
    <row r="63" spans="1:8" ht="15">
      <c r="A63" s="156"/>
      <c r="B63" s="160"/>
      <c r="C63" s="237" t="s">
        <v>499</v>
      </c>
      <c r="D63" s="155" t="s">
        <v>420</v>
      </c>
      <c r="E63" s="163">
        <v>40000</v>
      </c>
      <c r="F63" s="164">
        <v>40000</v>
      </c>
      <c r="G63" s="164">
        <v>40000</v>
      </c>
      <c r="H63" s="164">
        <v>0</v>
      </c>
    </row>
    <row r="64" spans="1:8" ht="15">
      <c r="A64" s="156"/>
      <c r="B64" s="160"/>
      <c r="C64" s="237" t="s">
        <v>500</v>
      </c>
      <c r="D64" s="155" t="s">
        <v>424</v>
      </c>
      <c r="E64" s="163">
        <v>8000</v>
      </c>
      <c r="F64" s="164">
        <v>8000</v>
      </c>
      <c r="G64" s="164">
        <v>8000</v>
      </c>
      <c r="H64" s="164">
        <v>0</v>
      </c>
    </row>
    <row r="65" spans="1:8" ht="15">
      <c r="A65" s="156"/>
      <c r="B65" s="160"/>
      <c r="C65" s="237" t="s">
        <v>501</v>
      </c>
      <c r="D65" s="155" t="s">
        <v>425</v>
      </c>
      <c r="E65" s="163">
        <v>50</v>
      </c>
      <c r="F65" s="164">
        <v>50</v>
      </c>
      <c r="G65" s="164">
        <v>50</v>
      </c>
      <c r="H65" s="164">
        <v>0</v>
      </c>
    </row>
    <row r="66" spans="1:8" ht="15">
      <c r="A66" s="156"/>
      <c r="B66" s="160"/>
      <c r="C66" s="237" t="s">
        <v>502</v>
      </c>
      <c r="D66" s="155" t="s">
        <v>426</v>
      </c>
      <c r="E66" s="163">
        <v>18000</v>
      </c>
      <c r="F66" s="164">
        <v>20000</v>
      </c>
      <c r="G66" s="164">
        <v>20000</v>
      </c>
      <c r="H66" s="164">
        <v>0</v>
      </c>
    </row>
    <row r="67" spans="1:8" ht="15">
      <c r="A67" s="156"/>
      <c r="B67" s="160"/>
      <c r="C67" s="237" t="s">
        <v>503</v>
      </c>
      <c r="D67" s="159" t="s">
        <v>427</v>
      </c>
      <c r="E67" s="163">
        <v>551.66</v>
      </c>
      <c r="F67" s="164">
        <v>5000</v>
      </c>
      <c r="G67" s="164">
        <v>5000</v>
      </c>
      <c r="H67" s="164">
        <v>0</v>
      </c>
    </row>
    <row r="68" spans="1:8" ht="15">
      <c r="A68" s="156"/>
      <c r="B68" s="160"/>
      <c r="C68" s="237" t="s">
        <v>504</v>
      </c>
      <c r="D68" s="155" t="s">
        <v>428</v>
      </c>
      <c r="E68" s="163">
        <v>1200</v>
      </c>
      <c r="F68" s="164">
        <v>1500</v>
      </c>
      <c r="G68" s="164">
        <v>1500</v>
      </c>
      <c r="H68" s="164">
        <v>0</v>
      </c>
    </row>
    <row r="69" spans="1:8" ht="28.5">
      <c r="A69" s="156"/>
      <c r="B69" s="160"/>
      <c r="C69" s="237" t="s">
        <v>505</v>
      </c>
      <c r="D69" s="155" t="s">
        <v>429</v>
      </c>
      <c r="E69" s="163">
        <v>40000</v>
      </c>
      <c r="F69" s="164">
        <v>40000</v>
      </c>
      <c r="G69" s="164">
        <v>40000</v>
      </c>
      <c r="H69" s="164">
        <v>0</v>
      </c>
    </row>
    <row r="70" spans="1:8" ht="28.5">
      <c r="A70" s="156"/>
      <c r="B70" s="160"/>
      <c r="C70" s="237" t="s">
        <v>492</v>
      </c>
      <c r="D70" s="155" t="s">
        <v>406</v>
      </c>
      <c r="E70" s="163">
        <v>15000</v>
      </c>
      <c r="F70" s="164">
        <v>15000</v>
      </c>
      <c r="G70" s="164">
        <v>15000</v>
      </c>
      <c r="H70" s="164">
        <v>0</v>
      </c>
    </row>
    <row r="71" spans="1:8" ht="60">
      <c r="A71" s="156"/>
      <c r="B71" s="156">
        <v>75618</v>
      </c>
      <c r="C71" s="175"/>
      <c r="D71" s="157" t="s">
        <v>430</v>
      </c>
      <c r="E71" s="167">
        <f>SUM(E72:E74)</f>
        <v>52227.14</v>
      </c>
      <c r="F71" s="167">
        <f>SUM(F72:F74)</f>
        <v>50000</v>
      </c>
      <c r="G71" s="167">
        <f>SUM(G72:G74)</f>
        <v>50000</v>
      </c>
      <c r="H71" s="167">
        <f>SUM(H72:H74)</f>
        <v>0</v>
      </c>
    </row>
    <row r="72" spans="1:8" ht="15">
      <c r="A72" s="156"/>
      <c r="B72" s="162"/>
      <c r="C72" s="237" t="s">
        <v>506</v>
      </c>
      <c r="D72" s="155" t="s">
        <v>431</v>
      </c>
      <c r="E72" s="163">
        <v>30000</v>
      </c>
      <c r="F72" s="164">
        <v>30000</v>
      </c>
      <c r="G72" s="164">
        <v>30000</v>
      </c>
      <c r="H72" s="164">
        <v>0</v>
      </c>
    </row>
    <row r="73" spans="1:8" ht="15">
      <c r="A73" s="156"/>
      <c r="B73" s="156"/>
      <c r="C73" s="237" t="s">
        <v>504</v>
      </c>
      <c r="D73" s="155" t="s">
        <v>432</v>
      </c>
      <c r="E73" s="163">
        <v>20133.9</v>
      </c>
      <c r="F73" s="164">
        <v>20000</v>
      </c>
      <c r="G73" s="164">
        <v>20000</v>
      </c>
      <c r="H73" s="164">
        <v>0</v>
      </c>
    </row>
    <row r="74" spans="1:8" ht="15">
      <c r="A74" s="156"/>
      <c r="B74" s="156"/>
      <c r="C74" s="237" t="s">
        <v>507</v>
      </c>
      <c r="D74" s="155" t="s">
        <v>412</v>
      </c>
      <c r="E74" s="163">
        <v>2093.24</v>
      </c>
      <c r="F74" s="164">
        <v>0</v>
      </c>
      <c r="G74" s="164">
        <v>0</v>
      </c>
      <c r="H74" s="164">
        <v>0</v>
      </c>
    </row>
    <row r="75" spans="1:8" ht="45">
      <c r="A75" s="156"/>
      <c r="B75" s="156">
        <v>75621</v>
      </c>
      <c r="C75" s="175"/>
      <c r="D75" s="157" t="s">
        <v>433</v>
      </c>
      <c r="E75" s="167">
        <f>SUM(E76:E77)</f>
        <v>1214375</v>
      </c>
      <c r="F75" s="167">
        <f>SUM(F76:F77)</f>
        <v>1385818</v>
      </c>
      <c r="G75" s="167">
        <f>SUM(G76:G77)</f>
        <v>1385818</v>
      </c>
      <c r="H75" s="167">
        <f>SUM(H76:H77)</f>
        <v>0</v>
      </c>
    </row>
    <row r="76" spans="1:8" ht="28.5">
      <c r="A76" s="156"/>
      <c r="B76" s="158"/>
      <c r="C76" s="237" t="s">
        <v>527</v>
      </c>
      <c r="D76" s="155" t="s">
        <v>434</v>
      </c>
      <c r="E76" s="163">
        <v>1184375</v>
      </c>
      <c r="F76" s="164">
        <v>1355818</v>
      </c>
      <c r="G76" s="164">
        <v>1355818</v>
      </c>
      <c r="H76" s="164">
        <v>0</v>
      </c>
    </row>
    <row r="77" spans="1:8" ht="28.5">
      <c r="A77" s="156"/>
      <c r="B77" s="158"/>
      <c r="C77" s="237" t="s">
        <v>528</v>
      </c>
      <c r="D77" s="155" t="s">
        <v>435</v>
      </c>
      <c r="E77" s="163">
        <v>30000</v>
      </c>
      <c r="F77" s="164">
        <v>30000</v>
      </c>
      <c r="G77" s="164">
        <v>30000</v>
      </c>
      <c r="H77" s="164">
        <v>0</v>
      </c>
    </row>
    <row r="78" spans="1:8" ht="15">
      <c r="A78" s="156">
        <v>758</v>
      </c>
      <c r="B78" s="156"/>
      <c r="C78" s="156"/>
      <c r="D78" s="157" t="s">
        <v>335</v>
      </c>
      <c r="E78" s="167">
        <f>E79+E81+E83</f>
        <v>7011487</v>
      </c>
      <c r="F78" s="167">
        <f>F79+F81+F83</f>
        <v>7601955</v>
      </c>
      <c r="G78" s="167">
        <f>G79+G81+G83</f>
        <v>7601955</v>
      </c>
      <c r="H78" s="167">
        <f>H79+H81+H83</f>
        <v>0</v>
      </c>
    </row>
    <row r="79" spans="1:8" ht="45">
      <c r="A79" s="156"/>
      <c r="B79" s="156">
        <v>75801</v>
      </c>
      <c r="C79" s="156"/>
      <c r="D79" s="157" t="s">
        <v>436</v>
      </c>
      <c r="E79" s="167">
        <f>E80</f>
        <v>4554823</v>
      </c>
      <c r="F79" s="167">
        <f>F80</f>
        <v>4703211</v>
      </c>
      <c r="G79" s="167">
        <f>G80</f>
        <v>4703211</v>
      </c>
      <c r="H79" s="167">
        <f>H80</f>
        <v>0</v>
      </c>
    </row>
    <row r="80" spans="1:8" ht="28.5">
      <c r="A80" s="156"/>
      <c r="B80" s="158"/>
      <c r="C80" s="158">
        <v>2920</v>
      </c>
      <c r="D80" s="155" t="s">
        <v>437</v>
      </c>
      <c r="E80" s="163">
        <v>4554823</v>
      </c>
      <c r="F80" s="164">
        <v>4703211</v>
      </c>
      <c r="G80" s="164">
        <v>4703211</v>
      </c>
      <c r="H80" s="164">
        <v>0</v>
      </c>
    </row>
    <row r="81" spans="1:8" ht="30">
      <c r="A81" s="156"/>
      <c r="B81" s="156">
        <v>75807</v>
      </c>
      <c r="C81" s="156"/>
      <c r="D81" s="157" t="s">
        <v>438</v>
      </c>
      <c r="E81" s="167">
        <f>E82</f>
        <v>2286033</v>
      </c>
      <c r="F81" s="167">
        <f>F82</f>
        <v>2736403</v>
      </c>
      <c r="G81" s="167">
        <f>G82</f>
        <v>2736403</v>
      </c>
      <c r="H81" s="167">
        <f>H82</f>
        <v>0</v>
      </c>
    </row>
    <row r="82" spans="1:8" ht="28.5">
      <c r="A82" s="156"/>
      <c r="B82" s="158"/>
      <c r="C82" s="158">
        <v>2920</v>
      </c>
      <c r="D82" s="155" t="s">
        <v>437</v>
      </c>
      <c r="E82" s="163">
        <v>2286033</v>
      </c>
      <c r="F82" s="164">
        <v>2736403</v>
      </c>
      <c r="G82" s="164">
        <v>2736403</v>
      </c>
      <c r="H82" s="164">
        <v>0</v>
      </c>
    </row>
    <row r="83" spans="1:8" ht="30">
      <c r="A83" s="156"/>
      <c r="B83" s="156">
        <v>75831</v>
      </c>
      <c r="C83" s="156"/>
      <c r="D83" s="157" t="s">
        <v>439</v>
      </c>
      <c r="E83" s="167">
        <f>E84</f>
        <v>170631</v>
      </c>
      <c r="F83" s="167">
        <f>F84</f>
        <v>162341</v>
      </c>
      <c r="G83" s="167">
        <f>G84</f>
        <v>162341</v>
      </c>
      <c r="H83" s="167">
        <f>H84</f>
        <v>0</v>
      </c>
    </row>
    <row r="84" spans="1:8" ht="28.5">
      <c r="A84" s="156"/>
      <c r="B84" s="158"/>
      <c r="C84" s="158">
        <v>2920</v>
      </c>
      <c r="D84" s="155" t="s">
        <v>437</v>
      </c>
      <c r="E84" s="163">
        <v>170631</v>
      </c>
      <c r="F84" s="164">
        <v>162341</v>
      </c>
      <c r="G84" s="164">
        <v>162341</v>
      </c>
      <c r="H84" s="164">
        <v>0</v>
      </c>
    </row>
    <row r="85" spans="1:8" ht="15">
      <c r="A85" s="156">
        <v>801</v>
      </c>
      <c r="B85" s="158"/>
      <c r="C85" s="158"/>
      <c r="D85" s="157" t="s">
        <v>440</v>
      </c>
      <c r="E85" s="167">
        <f>E86+E88+E90</f>
        <v>61501</v>
      </c>
      <c r="F85" s="167">
        <f>F86+F88+F90</f>
        <v>34000</v>
      </c>
      <c r="G85" s="167">
        <f>G86+G88+G90</f>
        <v>34000</v>
      </c>
      <c r="H85" s="167">
        <f>H86+H88+H90</f>
        <v>0</v>
      </c>
    </row>
    <row r="86" spans="1:8" ht="15">
      <c r="A86" s="156"/>
      <c r="B86" s="156">
        <v>80101</v>
      </c>
      <c r="C86" s="158"/>
      <c r="D86" s="157" t="s">
        <v>441</v>
      </c>
      <c r="E86" s="167">
        <f>E87</f>
        <v>14792</v>
      </c>
      <c r="F86" s="167">
        <f>F87</f>
        <v>0</v>
      </c>
      <c r="G86" s="167">
        <f>G87</f>
        <v>0</v>
      </c>
      <c r="H86" s="167">
        <f>H87</f>
        <v>0</v>
      </c>
    </row>
    <row r="87" spans="1:8" ht="42.75">
      <c r="A87" s="156"/>
      <c r="B87" s="158"/>
      <c r="C87" s="158">
        <v>2030</v>
      </c>
      <c r="D87" s="155" t="s">
        <v>442</v>
      </c>
      <c r="E87" s="163">
        <v>14792</v>
      </c>
      <c r="F87" s="164">
        <v>0</v>
      </c>
      <c r="G87" s="164">
        <v>0</v>
      </c>
      <c r="H87" s="164">
        <v>0</v>
      </c>
    </row>
    <row r="88" spans="1:8" ht="15">
      <c r="A88" s="156"/>
      <c r="B88" s="156">
        <v>80104</v>
      </c>
      <c r="C88" s="156"/>
      <c r="D88" s="157" t="s">
        <v>443</v>
      </c>
      <c r="E88" s="167">
        <f>E89</f>
        <v>23000</v>
      </c>
      <c r="F88" s="167">
        <f>F89</f>
        <v>23000</v>
      </c>
      <c r="G88" s="167">
        <f>G89</f>
        <v>23000</v>
      </c>
      <c r="H88" s="167">
        <f>H89</f>
        <v>0</v>
      </c>
    </row>
    <row r="89" spans="1:8" ht="15">
      <c r="A89" s="156"/>
      <c r="B89" s="158"/>
      <c r="C89" s="237" t="s">
        <v>490</v>
      </c>
      <c r="D89" s="155" t="s">
        <v>404</v>
      </c>
      <c r="E89" s="172">
        <v>23000</v>
      </c>
      <c r="F89" s="164">
        <v>23000</v>
      </c>
      <c r="G89" s="164">
        <v>23000</v>
      </c>
      <c r="H89" s="164">
        <v>0</v>
      </c>
    </row>
    <row r="90" spans="1:8" ht="15">
      <c r="A90" s="156"/>
      <c r="B90" s="156">
        <v>80195</v>
      </c>
      <c r="C90" s="156"/>
      <c r="D90" s="157" t="s">
        <v>283</v>
      </c>
      <c r="E90" s="167">
        <f>E91</f>
        <v>23709</v>
      </c>
      <c r="F90" s="167">
        <f>F91</f>
        <v>11000</v>
      </c>
      <c r="G90" s="167">
        <f>G91</f>
        <v>11000</v>
      </c>
      <c r="H90" s="167">
        <f>H91</f>
        <v>0</v>
      </c>
    </row>
    <row r="91" spans="1:8" ht="42.75">
      <c r="A91" s="156"/>
      <c r="B91" s="158"/>
      <c r="C91" s="158">
        <v>2030</v>
      </c>
      <c r="D91" s="155" t="s">
        <v>442</v>
      </c>
      <c r="E91" s="172">
        <v>23709</v>
      </c>
      <c r="F91" s="164">
        <v>11000</v>
      </c>
      <c r="G91" s="164">
        <v>11000</v>
      </c>
      <c r="H91" s="164">
        <v>0</v>
      </c>
    </row>
    <row r="92" spans="1:8" ht="15">
      <c r="A92" s="156">
        <v>851</v>
      </c>
      <c r="B92" s="156"/>
      <c r="C92" s="156"/>
      <c r="D92" s="157" t="s">
        <v>358</v>
      </c>
      <c r="E92" s="167">
        <f>E93+E95</f>
        <v>62085</v>
      </c>
      <c r="F92" s="167">
        <f>F93+F95</f>
        <v>60536</v>
      </c>
      <c r="G92" s="167">
        <f>G93+G95</f>
        <v>60536</v>
      </c>
      <c r="H92" s="167">
        <f>H93+H95</f>
        <v>0</v>
      </c>
    </row>
    <row r="93" spans="1:8" ht="15">
      <c r="A93" s="156"/>
      <c r="B93" s="156">
        <v>85154</v>
      </c>
      <c r="C93" s="156"/>
      <c r="D93" s="157" t="s">
        <v>444</v>
      </c>
      <c r="E93" s="167">
        <f>E94</f>
        <v>62000</v>
      </c>
      <c r="F93" s="167">
        <f>F94</f>
        <v>60536</v>
      </c>
      <c r="G93" s="167">
        <f>G94</f>
        <v>60536</v>
      </c>
      <c r="H93" s="167">
        <f>H94</f>
        <v>0</v>
      </c>
    </row>
    <row r="94" spans="1:8" ht="28.5">
      <c r="A94" s="156"/>
      <c r="B94" s="158"/>
      <c r="C94" s="237" t="s">
        <v>508</v>
      </c>
      <c r="D94" s="155" t="s">
        <v>445</v>
      </c>
      <c r="E94" s="163">
        <v>62000</v>
      </c>
      <c r="F94" s="164">
        <v>60536</v>
      </c>
      <c r="G94" s="164">
        <v>60536</v>
      </c>
      <c r="H94" s="164">
        <v>0</v>
      </c>
    </row>
    <row r="95" spans="1:8" ht="15">
      <c r="A95" s="156"/>
      <c r="B95" s="156">
        <v>85195</v>
      </c>
      <c r="C95" s="156"/>
      <c r="D95" s="157" t="s">
        <v>283</v>
      </c>
      <c r="E95" s="167">
        <f>E96</f>
        <v>85</v>
      </c>
      <c r="F95" s="167">
        <f>F96</f>
        <v>0</v>
      </c>
      <c r="G95" s="167">
        <f>G96</f>
        <v>0</v>
      </c>
      <c r="H95" s="167">
        <f>H96</f>
        <v>0</v>
      </c>
    </row>
    <row r="96" spans="1:8" ht="71.25">
      <c r="A96" s="156"/>
      <c r="B96" s="158"/>
      <c r="C96" s="158">
        <v>2010</v>
      </c>
      <c r="D96" s="155" t="s">
        <v>446</v>
      </c>
      <c r="E96" s="163">
        <v>85</v>
      </c>
      <c r="F96" s="164">
        <v>0</v>
      </c>
      <c r="G96" s="164">
        <v>0</v>
      </c>
      <c r="H96" s="164">
        <v>0</v>
      </c>
    </row>
    <row r="97" spans="1:8" ht="15">
      <c r="A97" s="156">
        <v>852</v>
      </c>
      <c r="B97" s="156"/>
      <c r="C97" s="156"/>
      <c r="D97" s="157" t="s">
        <v>447</v>
      </c>
      <c r="E97" s="167">
        <f>E98+E102+E105+E107+E110+E112+E114</f>
        <v>3449920.18</v>
      </c>
      <c r="F97" s="167">
        <f>F98+F102+F105+F107+F110+F112+F114</f>
        <v>3210000</v>
      </c>
      <c r="G97" s="167">
        <f>G98+G102+G105+G107+G110+G112+G114</f>
        <v>3210000</v>
      </c>
      <c r="H97" s="167">
        <f>H98+H102+H105+H107+H110+H112+H114</f>
        <v>0</v>
      </c>
    </row>
    <row r="98" spans="1:8" ht="15">
      <c r="A98" s="156"/>
      <c r="B98" s="156">
        <v>85203</v>
      </c>
      <c r="C98" s="156"/>
      <c r="D98" s="157" t="s">
        <v>448</v>
      </c>
      <c r="E98" s="167">
        <f>SUM(E99:E101)</f>
        <v>378373</v>
      </c>
      <c r="F98" s="167">
        <f>SUM(F99:F101)</f>
        <v>360000</v>
      </c>
      <c r="G98" s="167">
        <f>SUM(G99:G101)</f>
        <v>360000</v>
      </c>
      <c r="H98" s="167">
        <f>SUM(H99:H101)</f>
        <v>0</v>
      </c>
    </row>
    <row r="99" spans="1:8" ht="71.25">
      <c r="A99" s="156"/>
      <c r="B99" s="156"/>
      <c r="C99" s="158">
        <v>2010</v>
      </c>
      <c r="D99" s="155" t="s">
        <v>446</v>
      </c>
      <c r="E99" s="172">
        <v>338373</v>
      </c>
      <c r="F99" s="164">
        <v>360000</v>
      </c>
      <c r="G99" s="164">
        <v>360000</v>
      </c>
      <c r="H99" s="164">
        <v>0</v>
      </c>
    </row>
    <row r="100" spans="1:8" ht="42.75">
      <c r="A100" s="156"/>
      <c r="B100" s="156"/>
      <c r="C100" s="158">
        <v>2700</v>
      </c>
      <c r="D100" s="155" t="s">
        <v>449</v>
      </c>
      <c r="E100" s="163">
        <v>30000</v>
      </c>
      <c r="F100" s="164">
        <v>0</v>
      </c>
      <c r="G100" s="164">
        <v>0</v>
      </c>
      <c r="H100" s="164">
        <v>0</v>
      </c>
    </row>
    <row r="101" spans="1:8" ht="71.25">
      <c r="A101" s="156"/>
      <c r="B101" s="156"/>
      <c r="C101" s="158">
        <v>6310</v>
      </c>
      <c r="D101" s="155" t="s">
        <v>510</v>
      </c>
      <c r="E101" s="172">
        <v>10000</v>
      </c>
      <c r="F101" s="164">
        <v>0</v>
      </c>
      <c r="G101" s="164">
        <v>0</v>
      </c>
      <c r="H101" s="164">
        <v>0</v>
      </c>
    </row>
    <row r="102" spans="1:8" ht="60">
      <c r="A102" s="156"/>
      <c r="B102" s="156">
        <v>85212</v>
      </c>
      <c r="C102" s="156"/>
      <c r="D102" s="157" t="s">
        <v>450</v>
      </c>
      <c r="E102" s="167">
        <f>SUM(E103:E104)</f>
        <v>2190967</v>
      </c>
      <c r="F102" s="167">
        <f>SUM(F103:F104)</f>
        <v>2138000</v>
      </c>
      <c r="G102" s="167">
        <f>SUM(G103:G104)</f>
        <v>2138000</v>
      </c>
      <c r="H102" s="167">
        <f>SUM(H103:H104)</f>
        <v>0</v>
      </c>
    </row>
    <row r="103" spans="1:8" ht="15">
      <c r="A103" s="156"/>
      <c r="B103" s="156"/>
      <c r="C103" s="237" t="s">
        <v>494</v>
      </c>
      <c r="D103" s="155" t="s">
        <v>408</v>
      </c>
      <c r="E103" s="163">
        <v>55</v>
      </c>
      <c r="F103" s="164">
        <v>0</v>
      </c>
      <c r="G103" s="164">
        <v>0</v>
      </c>
      <c r="H103" s="164">
        <v>0</v>
      </c>
    </row>
    <row r="104" spans="1:8" ht="71.25">
      <c r="A104" s="156"/>
      <c r="B104" s="156"/>
      <c r="C104" s="158">
        <v>2010</v>
      </c>
      <c r="D104" s="155" t="s">
        <v>446</v>
      </c>
      <c r="E104" s="172">
        <v>2190912</v>
      </c>
      <c r="F104" s="164">
        <v>2138000</v>
      </c>
      <c r="G104" s="164">
        <v>2138000</v>
      </c>
      <c r="H104" s="164">
        <v>0</v>
      </c>
    </row>
    <row r="105" spans="1:8" ht="60">
      <c r="A105" s="156"/>
      <c r="B105" s="156">
        <v>85213</v>
      </c>
      <c r="C105" s="156"/>
      <c r="D105" s="157" t="s">
        <v>451</v>
      </c>
      <c r="E105" s="167">
        <f>E106</f>
        <v>18889</v>
      </c>
      <c r="F105" s="167">
        <f>F106</f>
        <v>21000</v>
      </c>
      <c r="G105" s="167">
        <f>G106</f>
        <v>21000</v>
      </c>
      <c r="H105" s="167">
        <f>H106</f>
        <v>0</v>
      </c>
    </row>
    <row r="106" spans="1:8" ht="71.25">
      <c r="A106" s="158"/>
      <c r="B106" s="158"/>
      <c r="C106" s="158">
        <v>2010</v>
      </c>
      <c r="D106" s="155" t="s">
        <v>446</v>
      </c>
      <c r="E106" s="172">
        <v>18889</v>
      </c>
      <c r="F106" s="164">
        <v>21000</v>
      </c>
      <c r="G106" s="164">
        <v>21000</v>
      </c>
      <c r="H106" s="164">
        <v>0</v>
      </c>
    </row>
    <row r="107" spans="1:8" ht="45">
      <c r="A107" s="156"/>
      <c r="B107" s="156">
        <v>85214</v>
      </c>
      <c r="C107" s="156"/>
      <c r="D107" s="157" t="s">
        <v>452</v>
      </c>
      <c r="E107" s="167">
        <f>SUM(E108:E109)</f>
        <v>508004</v>
      </c>
      <c r="F107" s="167">
        <f>SUM(F108:F109)</f>
        <v>460000</v>
      </c>
      <c r="G107" s="167">
        <f>SUM(G108:G109)</f>
        <v>460000</v>
      </c>
      <c r="H107" s="167">
        <f>SUM(H108:H109)</f>
        <v>0</v>
      </c>
    </row>
    <row r="108" spans="1:8" ht="57">
      <c r="A108" s="158"/>
      <c r="B108" s="158"/>
      <c r="C108" s="158">
        <v>2010</v>
      </c>
      <c r="D108" s="155" t="s">
        <v>396</v>
      </c>
      <c r="E108" s="172">
        <v>207350</v>
      </c>
      <c r="F108" s="164">
        <v>192000</v>
      </c>
      <c r="G108" s="164">
        <v>192000</v>
      </c>
      <c r="H108" s="164">
        <v>0</v>
      </c>
    </row>
    <row r="109" spans="1:8" ht="42.75">
      <c r="A109" s="158"/>
      <c r="B109" s="158"/>
      <c r="C109" s="158">
        <v>2030</v>
      </c>
      <c r="D109" s="155" t="s">
        <v>453</v>
      </c>
      <c r="E109" s="172">
        <v>300654</v>
      </c>
      <c r="F109" s="164">
        <v>268000</v>
      </c>
      <c r="G109" s="164">
        <v>268000</v>
      </c>
      <c r="H109" s="164">
        <v>0</v>
      </c>
    </row>
    <row r="110" spans="1:8" ht="15">
      <c r="A110" s="156"/>
      <c r="B110" s="156">
        <v>85219</v>
      </c>
      <c r="C110" s="156"/>
      <c r="D110" s="157" t="s">
        <v>454</v>
      </c>
      <c r="E110" s="167">
        <f>E111</f>
        <v>196131</v>
      </c>
      <c r="F110" s="167">
        <f>F111</f>
        <v>166000</v>
      </c>
      <c r="G110" s="167">
        <f>G111</f>
        <v>166000</v>
      </c>
      <c r="H110" s="167">
        <f>H111</f>
        <v>0</v>
      </c>
    </row>
    <row r="111" spans="1:8" ht="42.75">
      <c r="A111" s="158"/>
      <c r="B111" s="158"/>
      <c r="C111" s="158">
        <v>2030</v>
      </c>
      <c r="D111" s="155" t="s">
        <v>455</v>
      </c>
      <c r="E111" s="172">
        <v>196131</v>
      </c>
      <c r="F111" s="164">
        <v>166000</v>
      </c>
      <c r="G111" s="164">
        <v>166000</v>
      </c>
      <c r="H111" s="164">
        <v>0</v>
      </c>
    </row>
    <row r="112" spans="1:8" ht="30">
      <c r="A112" s="156"/>
      <c r="B112" s="156">
        <v>85228</v>
      </c>
      <c r="C112" s="156"/>
      <c r="D112" s="157" t="s">
        <v>456</v>
      </c>
      <c r="E112" s="167">
        <f>E113</f>
        <v>556.18</v>
      </c>
      <c r="F112" s="167">
        <f>F113</f>
        <v>0</v>
      </c>
      <c r="G112" s="167">
        <f>G113</f>
        <v>0</v>
      </c>
      <c r="H112" s="167">
        <f>H113</f>
        <v>0</v>
      </c>
    </row>
    <row r="113" spans="1:8" ht="15">
      <c r="A113" s="156"/>
      <c r="B113" s="156"/>
      <c r="C113" s="237" t="s">
        <v>490</v>
      </c>
      <c r="D113" s="155" t="s">
        <v>404</v>
      </c>
      <c r="E113" s="163">
        <v>556.18</v>
      </c>
      <c r="F113" s="164">
        <v>0</v>
      </c>
      <c r="G113" s="164">
        <v>0</v>
      </c>
      <c r="H113" s="164">
        <v>0</v>
      </c>
    </row>
    <row r="114" spans="1:8" ht="15">
      <c r="A114" s="156"/>
      <c r="B114" s="156">
        <v>85295</v>
      </c>
      <c r="C114" s="156"/>
      <c r="D114" s="157" t="s">
        <v>283</v>
      </c>
      <c r="E114" s="167">
        <f>E115</f>
        <v>157000</v>
      </c>
      <c r="F114" s="167">
        <f>F115</f>
        <v>65000</v>
      </c>
      <c r="G114" s="167">
        <f>G115</f>
        <v>65000</v>
      </c>
      <c r="H114" s="167">
        <f>H115</f>
        <v>0</v>
      </c>
    </row>
    <row r="115" spans="1:8" ht="42.75">
      <c r="A115" s="158"/>
      <c r="B115" s="156"/>
      <c r="C115" s="158">
        <v>2030</v>
      </c>
      <c r="D115" s="155" t="s">
        <v>457</v>
      </c>
      <c r="E115" s="163">
        <v>157000</v>
      </c>
      <c r="F115" s="164">
        <v>65000</v>
      </c>
      <c r="G115" s="164">
        <v>65000</v>
      </c>
      <c r="H115" s="164">
        <v>0</v>
      </c>
    </row>
    <row r="116" spans="1:8" ht="15">
      <c r="A116" s="156">
        <v>854</v>
      </c>
      <c r="B116" s="156"/>
      <c r="C116" s="156"/>
      <c r="D116" s="157" t="s">
        <v>458</v>
      </c>
      <c r="E116" s="167">
        <f aca="true" t="shared" si="2" ref="E116:H117">E117</f>
        <v>306521</v>
      </c>
      <c r="F116" s="167">
        <f t="shared" si="2"/>
        <v>0</v>
      </c>
      <c r="G116" s="167">
        <f t="shared" si="2"/>
        <v>0</v>
      </c>
      <c r="H116" s="167">
        <f t="shared" si="2"/>
        <v>0</v>
      </c>
    </row>
    <row r="117" spans="1:8" ht="15">
      <c r="A117" s="156"/>
      <c r="B117" s="156">
        <v>85415</v>
      </c>
      <c r="C117" s="156"/>
      <c r="D117" s="157" t="s">
        <v>379</v>
      </c>
      <c r="E117" s="167">
        <f t="shared" si="2"/>
        <v>306521</v>
      </c>
      <c r="F117" s="167">
        <f t="shared" si="2"/>
        <v>0</v>
      </c>
      <c r="G117" s="167">
        <f t="shared" si="2"/>
        <v>0</v>
      </c>
      <c r="H117" s="167">
        <f t="shared" si="2"/>
        <v>0</v>
      </c>
    </row>
    <row r="118" spans="1:8" ht="42.75">
      <c r="A118" s="158"/>
      <c r="B118" s="156"/>
      <c r="C118" s="158">
        <v>2030</v>
      </c>
      <c r="D118" s="155" t="s">
        <v>457</v>
      </c>
      <c r="E118" s="172">
        <v>306521</v>
      </c>
      <c r="F118" s="164">
        <v>0</v>
      </c>
      <c r="G118" s="164">
        <v>0</v>
      </c>
      <c r="H118" s="164">
        <v>0</v>
      </c>
    </row>
    <row r="119" spans="1:8" ht="30">
      <c r="A119" s="156">
        <v>921</v>
      </c>
      <c r="B119" s="156"/>
      <c r="C119" s="158"/>
      <c r="D119" s="157" t="s">
        <v>387</v>
      </c>
      <c r="E119" s="167">
        <f aca="true" t="shared" si="3" ref="E119:H120">E120</f>
        <v>171100</v>
      </c>
      <c r="F119" s="167">
        <f t="shared" si="3"/>
        <v>190970</v>
      </c>
      <c r="G119" s="167">
        <f t="shared" si="3"/>
        <v>0</v>
      </c>
      <c r="H119" s="167">
        <f t="shared" si="3"/>
        <v>190970</v>
      </c>
    </row>
    <row r="120" spans="1:8" ht="15">
      <c r="A120" s="158"/>
      <c r="B120" s="156">
        <v>92195</v>
      </c>
      <c r="C120" s="158"/>
      <c r="D120" s="157" t="s">
        <v>283</v>
      </c>
      <c r="E120" s="167">
        <f t="shared" si="3"/>
        <v>171100</v>
      </c>
      <c r="F120" s="167">
        <f t="shared" si="3"/>
        <v>190970</v>
      </c>
      <c r="G120" s="167">
        <f t="shared" si="3"/>
        <v>0</v>
      </c>
      <c r="H120" s="167">
        <f t="shared" si="3"/>
        <v>190970</v>
      </c>
    </row>
    <row r="121" spans="1:8" ht="42.75">
      <c r="A121" s="158"/>
      <c r="B121" s="156"/>
      <c r="C121" s="158">
        <v>6298</v>
      </c>
      <c r="D121" s="155" t="s">
        <v>509</v>
      </c>
      <c r="E121" s="163">
        <v>171100</v>
      </c>
      <c r="F121" s="164">
        <v>190970</v>
      </c>
      <c r="G121" s="164">
        <v>0</v>
      </c>
      <c r="H121" s="164">
        <v>190970</v>
      </c>
    </row>
    <row r="122" spans="1:8" s="79" customFormat="1" ht="19.5" customHeight="1">
      <c r="A122" s="324" t="s">
        <v>137</v>
      </c>
      <c r="B122" s="325"/>
      <c r="C122" s="325"/>
      <c r="D122" s="326"/>
      <c r="E122" s="165">
        <f>E6+E10+E17+E26+E33+E41+E46+E49+E78+E85+E92+E97+E116+E119</f>
        <v>15146552.799999999</v>
      </c>
      <c r="F122" s="166">
        <f>F6+F10+F14+F17+F26+F33+F41+F46+F49+F78+F85+F92+F97+F116+F119</f>
        <v>17132923</v>
      </c>
      <c r="G122" s="166">
        <f>G6+G10+G14+G17+G26+G33+G41+G46+G49+G78+G85+G92+G97+G116+G119</f>
        <v>15631434</v>
      </c>
      <c r="H122" s="166">
        <f>H6+H10+H14+H17+H26+H33+H41+H46+H49+H78+H85+H92+H97+H116+H119</f>
        <v>1501489</v>
      </c>
    </row>
    <row r="123" ht="12.75">
      <c r="E123" s="195"/>
    </row>
  </sheetData>
  <mergeCells count="17">
    <mergeCell ref="C12:C13"/>
    <mergeCell ref="D12:D13"/>
    <mergeCell ref="G3:H3"/>
    <mergeCell ref="E12:E13"/>
    <mergeCell ref="F12:F13"/>
    <mergeCell ref="G12:G13"/>
    <mergeCell ref="H12:H13"/>
    <mergeCell ref="A1:F1"/>
    <mergeCell ref="A122:D122"/>
    <mergeCell ref="A3:A4"/>
    <mergeCell ref="B3:B4"/>
    <mergeCell ref="C3:C4"/>
    <mergeCell ref="D3:D4"/>
    <mergeCell ref="F3:F4"/>
    <mergeCell ref="E3:E4"/>
    <mergeCell ref="A12:A13"/>
    <mergeCell ref="B12:B13"/>
  </mergeCells>
  <printOptions horizontalCentered="1"/>
  <pageMargins left="0.5511811023622047" right="0.5511811023622047" top="1.1811023622047245" bottom="0.5905511811023623" header="0.5118110236220472" footer="0.5118110236220472"/>
  <pageSetup horizontalDpi="300" verticalDpi="300" orientation="landscape" paperSize="9" r:id="rId1"/>
  <headerFooter alignWithMargins="0">
    <oddHeader>&amp;R&amp;9Załącznik nr &amp;A
do uchwały Rady Miejskiej
 nr. XV /56 /07 z  dnia 20 grudnia 2007r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45"/>
  <sheetViews>
    <sheetView workbookViewId="0" topLeftCell="A328">
      <selection activeCell="M341" sqref="M341"/>
    </sheetView>
  </sheetViews>
  <sheetFormatPr defaultColWidth="9.00390625" defaultRowHeight="12.75"/>
  <cols>
    <col min="1" max="1" width="4.25390625" style="2" customWidth="1"/>
    <col min="2" max="2" width="6.375" style="2" customWidth="1"/>
    <col min="3" max="3" width="6.75390625" style="2" customWidth="1"/>
    <col min="4" max="4" width="32.375" style="2" customWidth="1"/>
    <col min="5" max="5" width="14.25390625" style="2" customWidth="1"/>
    <col min="6" max="6" width="14.00390625" style="2" customWidth="1"/>
    <col min="7" max="7" width="12.625" style="2" customWidth="1"/>
    <col min="8" max="9" width="11.625" style="2" customWidth="1"/>
    <col min="10" max="12" width="10.75390625" style="2" customWidth="1"/>
    <col min="13" max="13" width="11.75390625" style="2" customWidth="1"/>
  </cols>
  <sheetData>
    <row r="1" spans="1:13" ht="18">
      <c r="A1" s="316" t="s">
        <v>249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8" ht="18">
      <c r="A2" s="3"/>
      <c r="B2" s="3"/>
      <c r="C2" s="3"/>
      <c r="D2" s="3"/>
      <c r="E2" s="3"/>
      <c r="F2" s="3"/>
      <c r="G2" s="3"/>
      <c r="H2" s="3"/>
    </row>
    <row r="3" spans="1:13" ht="12.75">
      <c r="A3" s="63"/>
      <c r="B3" s="63"/>
      <c r="C3" s="63"/>
      <c r="D3" s="63"/>
      <c r="E3" s="63"/>
      <c r="F3" s="63"/>
      <c r="G3" s="63"/>
      <c r="I3" s="17"/>
      <c r="J3" s="17"/>
      <c r="K3" s="17"/>
      <c r="L3" s="17"/>
      <c r="M3" s="65" t="s">
        <v>68</v>
      </c>
    </row>
    <row r="4" spans="1:13" s="66" customFormat="1" ht="18.75" customHeight="1">
      <c r="A4" s="350" t="s">
        <v>2</v>
      </c>
      <c r="B4" s="350" t="s">
        <v>3</v>
      </c>
      <c r="C4" s="344" t="s">
        <v>148</v>
      </c>
      <c r="D4" s="350" t="s">
        <v>19</v>
      </c>
      <c r="E4" s="344" t="s">
        <v>250</v>
      </c>
      <c r="F4" s="350" t="s">
        <v>251</v>
      </c>
      <c r="G4" s="350" t="s">
        <v>6</v>
      </c>
      <c r="H4" s="350"/>
      <c r="I4" s="350"/>
      <c r="J4" s="350"/>
      <c r="K4" s="350"/>
      <c r="L4" s="350"/>
      <c r="M4" s="350"/>
    </row>
    <row r="5" spans="1:13" s="66" customFormat="1" ht="20.25" customHeight="1">
      <c r="A5" s="350"/>
      <c r="B5" s="350"/>
      <c r="C5" s="345"/>
      <c r="D5" s="350"/>
      <c r="E5" s="345"/>
      <c r="F5" s="350"/>
      <c r="G5" s="350" t="s">
        <v>43</v>
      </c>
      <c r="H5" s="350" t="s">
        <v>101</v>
      </c>
      <c r="I5" s="350"/>
      <c r="J5" s="350"/>
      <c r="K5" s="350"/>
      <c r="L5" s="350"/>
      <c r="M5" s="350" t="s">
        <v>46</v>
      </c>
    </row>
    <row r="6" spans="1:13" s="66" customFormat="1" ht="63.75">
      <c r="A6" s="350"/>
      <c r="B6" s="350"/>
      <c r="C6" s="346"/>
      <c r="D6" s="350"/>
      <c r="E6" s="346"/>
      <c r="F6" s="350"/>
      <c r="G6" s="350"/>
      <c r="H6" s="77" t="s">
        <v>128</v>
      </c>
      <c r="I6" s="77" t="s">
        <v>129</v>
      </c>
      <c r="J6" s="77" t="s">
        <v>125</v>
      </c>
      <c r="K6" s="77" t="s">
        <v>149</v>
      </c>
      <c r="L6" s="77" t="s">
        <v>127</v>
      </c>
      <c r="M6" s="350"/>
    </row>
    <row r="7" spans="1:13" s="66" customFormat="1" ht="6" customHeight="1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  <c r="J7" s="67">
        <v>10</v>
      </c>
      <c r="K7" s="67">
        <v>11</v>
      </c>
      <c r="L7" s="67">
        <v>12</v>
      </c>
      <c r="M7" s="67">
        <v>13</v>
      </c>
    </row>
    <row r="8" spans="1:13" s="66" customFormat="1" ht="12.75">
      <c r="A8" s="169" t="s">
        <v>459</v>
      </c>
      <c r="B8" s="170"/>
      <c r="C8" s="144"/>
      <c r="D8" s="144" t="s">
        <v>276</v>
      </c>
      <c r="E8" s="168">
        <f aca="true" t="shared" si="0" ref="E8:M8">E9+E15+E17</f>
        <v>973013.91</v>
      </c>
      <c r="F8" s="168">
        <f t="shared" si="0"/>
        <v>1736176</v>
      </c>
      <c r="G8" s="168">
        <f t="shared" si="0"/>
        <v>100000</v>
      </c>
      <c r="H8" s="168">
        <f t="shared" si="0"/>
        <v>0</v>
      </c>
      <c r="I8" s="168">
        <f t="shared" si="0"/>
        <v>0</v>
      </c>
      <c r="J8" s="168">
        <f t="shared" si="0"/>
        <v>0</v>
      </c>
      <c r="K8" s="168">
        <f t="shared" si="0"/>
        <v>0</v>
      </c>
      <c r="L8" s="168">
        <f t="shared" si="0"/>
        <v>0</v>
      </c>
      <c r="M8" s="168">
        <f t="shared" si="0"/>
        <v>1636176</v>
      </c>
    </row>
    <row r="9" spans="1:13" s="66" customFormat="1" ht="23.25">
      <c r="A9" s="169"/>
      <c r="B9" s="170" t="s">
        <v>460</v>
      </c>
      <c r="C9" s="144"/>
      <c r="D9" s="144" t="s">
        <v>277</v>
      </c>
      <c r="E9" s="168">
        <f aca="true" t="shared" si="1" ref="E9:M9">SUM(E10:E14)</f>
        <v>772120</v>
      </c>
      <c r="F9" s="168">
        <f t="shared" si="1"/>
        <v>1706176</v>
      </c>
      <c r="G9" s="168">
        <f t="shared" si="1"/>
        <v>70000</v>
      </c>
      <c r="H9" s="168">
        <f t="shared" si="1"/>
        <v>0</v>
      </c>
      <c r="I9" s="168">
        <f t="shared" si="1"/>
        <v>0</v>
      </c>
      <c r="J9" s="168">
        <f t="shared" si="1"/>
        <v>0</v>
      </c>
      <c r="K9" s="168">
        <f t="shared" si="1"/>
        <v>0</v>
      </c>
      <c r="L9" s="168">
        <f t="shared" si="1"/>
        <v>0</v>
      </c>
      <c r="M9" s="168">
        <f t="shared" si="1"/>
        <v>1636176</v>
      </c>
    </row>
    <row r="10" spans="1:13" s="66" customFormat="1" ht="12.75">
      <c r="A10" s="169"/>
      <c r="B10" s="171"/>
      <c r="C10" s="145">
        <v>4300</v>
      </c>
      <c r="D10" s="145" t="s">
        <v>278</v>
      </c>
      <c r="E10" s="150">
        <v>30000</v>
      </c>
      <c r="F10" s="150">
        <v>30000</v>
      </c>
      <c r="G10" s="150">
        <v>30000</v>
      </c>
      <c r="H10" s="150"/>
      <c r="I10" s="150"/>
      <c r="J10" s="150"/>
      <c r="K10" s="150"/>
      <c r="L10" s="150"/>
      <c r="M10" s="150"/>
    </row>
    <row r="11" spans="1:13" s="66" customFormat="1" ht="23.25">
      <c r="A11" s="169"/>
      <c r="B11" s="171"/>
      <c r="C11" s="145">
        <v>4590</v>
      </c>
      <c r="D11" s="145" t="s">
        <v>279</v>
      </c>
      <c r="E11" s="150">
        <v>620</v>
      </c>
      <c r="F11" s="150">
        <v>40000</v>
      </c>
      <c r="G11" s="150">
        <v>40000</v>
      </c>
      <c r="H11" s="150"/>
      <c r="I11" s="150"/>
      <c r="J11" s="150"/>
      <c r="K11" s="150"/>
      <c r="L11" s="150"/>
      <c r="M11" s="150"/>
    </row>
    <row r="12" spans="1:13" s="66" customFormat="1" ht="23.25">
      <c r="A12" s="169"/>
      <c r="B12" s="171"/>
      <c r="C12" s="145">
        <v>6050</v>
      </c>
      <c r="D12" s="146" t="s">
        <v>280</v>
      </c>
      <c r="E12" s="66">
        <v>741500</v>
      </c>
      <c r="F12" s="150">
        <v>307520</v>
      </c>
      <c r="G12" s="150"/>
      <c r="H12" s="150"/>
      <c r="I12" s="150"/>
      <c r="J12" s="150"/>
      <c r="K12" s="150"/>
      <c r="L12" s="150"/>
      <c r="M12" s="150">
        <v>307520</v>
      </c>
    </row>
    <row r="13" spans="1:13" s="66" customFormat="1" ht="23.25">
      <c r="A13" s="169"/>
      <c r="B13" s="171"/>
      <c r="C13" s="145">
        <v>6058</v>
      </c>
      <c r="D13" s="146" t="s">
        <v>280</v>
      </c>
      <c r="E13" s="150">
        <v>0</v>
      </c>
      <c r="F13" s="150">
        <v>934599</v>
      </c>
      <c r="G13" s="150"/>
      <c r="H13" s="150"/>
      <c r="I13" s="150"/>
      <c r="J13" s="150"/>
      <c r="K13" s="150"/>
      <c r="L13" s="150"/>
      <c r="M13" s="150">
        <v>934599</v>
      </c>
    </row>
    <row r="14" spans="1:13" s="66" customFormat="1" ht="23.25">
      <c r="A14" s="169"/>
      <c r="B14" s="171"/>
      <c r="C14" s="145">
        <v>6059</v>
      </c>
      <c r="D14" s="146" t="s">
        <v>280</v>
      </c>
      <c r="E14" s="150">
        <v>0</v>
      </c>
      <c r="F14" s="150">
        <v>394057</v>
      </c>
      <c r="G14" s="150"/>
      <c r="H14" s="150"/>
      <c r="I14" s="150"/>
      <c r="J14" s="150"/>
      <c r="K14" s="150"/>
      <c r="L14" s="150"/>
      <c r="M14" s="150">
        <v>394057</v>
      </c>
    </row>
    <row r="15" spans="1:13" s="66" customFormat="1" ht="23.25">
      <c r="A15" s="169"/>
      <c r="B15" s="170" t="s">
        <v>461</v>
      </c>
      <c r="C15" s="144"/>
      <c r="D15" s="144" t="s">
        <v>281</v>
      </c>
      <c r="E15" s="168">
        <f aca="true" t="shared" si="2" ref="E15:M15">E16</f>
        <v>25000</v>
      </c>
      <c r="F15" s="168">
        <f t="shared" si="2"/>
        <v>30000</v>
      </c>
      <c r="G15" s="168">
        <f t="shared" si="2"/>
        <v>30000</v>
      </c>
      <c r="H15" s="168">
        <f t="shared" si="2"/>
        <v>0</v>
      </c>
      <c r="I15" s="168">
        <f t="shared" si="2"/>
        <v>0</v>
      </c>
      <c r="J15" s="168">
        <f t="shared" si="2"/>
        <v>0</v>
      </c>
      <c r="K15" s="168">
        <f t="shared" si="2"/>
        <v>0</v>
      </c>
      <c r="L15" s="168">
        <f t="shared" si="2"/>
        <v>0</v>
      </c>
      <c r="M15" s="168">
        <f t="shared" si="2"/>
        <v>0</v>
      </c>
    </row>
    <row r="16" spans="1:13" s="66" customFormat="1" ht="34.5">
      <c r="A16" s="169"/>
      <c r="B16" s="171"/>
      <c r="C16" s="145">
        <v>2850</v>
      </c>
      <c r="D16" s="145" t="s">
        <v>282</v>
      </c>
      <c r="E16" s="150">
        <v>25000</v>
      </c>
      <c r="F16" s="150">
        <v>30000</v>
      </c>
      <c r="G16" s="150">
        <v>30000</v>
      </c>
      <c r="H16" s="150"/>
      <c r="I16" s="150"/>
      <c r="J16" s="150"/>
      <c r="K16" s="150"/>
      <c r="L16" s="150"/>
      <c r="M16" s="150"/>
    </row>
    <row r="17" spans="1:13" s="66" customFormat="1" ht="23.25">
      <c r="A17" s="169"/>
      <c r="B17" s="170" t="s">
        <v>462</v>
      </c>
      <c r="C17" s="144"/>
      <c r="D17" s="144" t="s">
        <v>283</v>
      </c>
      <c r="E17" s="168">
        <f aca="true" t="shared" si="3" ref="E17:M17">SUM(E18:E21)</f>
        <v>175893.91</v>
      </c>
      <c r="F17" s="168">
        <f t="shared" si="3"/>
        <v>0</v>
      </c>
      <c r="G17" s="168">
        <f t="shared" si="3"/>
        <v>0</v>
      </c>
      <c r="H17" s="168">
        <f t="shared" si="3"/>
        <v>0</v>
      </c>
      <c r="I17" s="168">
        <f t="shared" si="3"/>
        <v>0</v>
      </c>
      <c r="J17" s="168">
        <f t="shared" si="3"/>
        <v>0</v>
      </c>
      <c r="K17" s="168">
        <f t="shared" si="3"/>
        <v>0</v>
      </c>
      <c r="L17" s="168">
        <f t="shared" si="3"/>
        <v>0</v>
      </c>
      <c r="M17" s="168">
        <f t="shared" si="3"/>
        <v>0</v>
      </c>
    </row>
    <row r="18" spans="1:13" s="66" customFormat="1" ht="12.75">
      <c r="A18" s="147"/>
      <c r="B18" s="145"/>
      <c r="C18" s="145">
        <v>4170</v>
      </c>
      <c r="D18" s="145" t="s">
        <v>284</v>
      </c>
      <c r="E18" s="66">
        <v>2043.21</v>
      </c>
      <c r="F18" s="150">
        <v>0</v>
      </c>
      <c r="G18" s="150"/>
      <c r="H18" s="150"/>
      <c r="I18" s="150"/>
      <c r="J18" s="150"/>
      <c r="K18" s="150"/>
      <c r="L18" s="150"/>
      <c r="M18" s="150"/>
    </row>
    <row r="19" spans="1:13" s="66" customFormat="1" ht="12.75">
      <c r="A19" s="147"/>
      <c r="B19" s="145"/>
      <c r="C19" s="145">
        <v>4210</v>
      </c>
      <c r="D19" s="145" t="s">
        <v>285</v>
      </c>
      <c r="E19" s="150">
        <v>942.16</v>
      </c>
      <c r="F19" s="150">
        <v>0</v>
      </c>
      <c r="G19" s="150"/>
      <c r="H19" s="150"/>
      <c r="I19" s="150"/>
      <c r="J19" s="150"/>
      <c r="K19" s="150"/>
      <c r="L19" s="150"/>
      <c r="M19" s="150"/>
    </row>
    <row r="20" spans="1:13" s="66" customFormat="1" ht="12.75">
      <c r="A20" s="143"/>
      <c r="B20" s="145"/>
      <c r="C20" s="145">
        <v>4300</v>
      </c>
      <c r="D20" s="145" t="s">
        <v>278</v>
      </c>
      <c r="E20" s="150">
        <v>1640</v>
      </c>
      <c r="F20" s="150">
        <v>0</v>
      </c>
      <c r="G20" s="150"/>
      <c r="H20" s="150"/>
      <c r="I20" s="150"/>
      <c r="J20" s="150"/>
      <c r="K20" s="150"/>
      <c r="L20" s="150"/>
      <c r="M20" s="150"/>
    </row>
    <row r="21" spans="1:13" s="66" customFormat="1" ht="12.75">
      <c r="A21" s="143"/>
      <c r="B21" s="145"/>
      <c r="C21" s="145">
        <v>4430</v>
      </c>
      <c r="D21" s="145" t="s">
        <v>286</v>
      </c>
      <c r="E21" s="150">
        <v>171268.54</v>
      </c>
      <c r="F21" s="150">
        <v>0</v>
      </c>
      <c r="G21" s="150"/>
      <c r="H21" s="150"/>
      <c r="I21" s="150"/>
      <c r="J21" s="150"/>
      <c r="K21" s="150"/>
      <c r="L21" s="150"/>
      <c r="M21" s="150"/>
    </row>
    <row r="22" spans="1:13" s="66" customFormat="1" ht="12.75">
      <c r="A22" s="143">
        <v>600</v>
      </c>
      <c r="B22" s="144"/>
      <c r="C22" s="144"/>
      <c r="D22" s="144" t="s">
        <v>287</v>
      </c>
      <c r="E22" s="168">
        <f aca="true" t="shared" si="4" ref="E22:M22">E23</f>
        <v>230000</v>
      </c>
      <c r="F22" s="168">
        <f t="shared" si="4"/>
        <v>627509</v>
      </c>
      <c r="G22" s="168">
        <f t="shared" si="4"/>
        <v>199000</v>
      </c>
      <c r="H22" s="168">
        <f t="shared" si="4"/>
        <v>0</v>
      </c>
      <c r="I22" s="168">
        <f t="shared" si="4"/>
        <v>0</v>
      </c>
      <c r="J22" s="168">
        <f t="shared" si="4"/>
        <v>0</v>
      </c>
      <c r="K22" s="168">
        <f t="shared" si="4"/>
        <v>0</v>
      </c>
      <c r="L22" s="168">
        <f t="shared" si="4"/>
        <v>0</v>
      </c>
      <c r="M22" s="168">
        <f t="shared" si="4"/>
        <v>428509</v>
      </c>
    </row>
    <row r="23" spans="1:13" s="66" customFormat="1" ht="12.75">
      <c r="A23" s="143"/>
      <c r="B23" s="144">
        <v>60016</v>
      </c>
      <c r="C23" s="144"/>
      <c r="D23" s="144" t="s">
        <v>486</v>
      </c>
      <c r="E23" s="168">
        <f aca="true" t="shared" si="5" ref="E23:M23">SUM(E24:E27)</f>
        <v>230000</v>
      </c>
      <c r="F23" s="168">
        <f t="shared" si="5"/>
        <v>627509</v>
      </c>
      <c r="G23" s="168">
        <f t="shared" si="5"/>
        <v>199000</v>
      </c>
      <c r="H23" s="168">
        <f t="shared" si="5"/>
        <v>0</v>
      </c>
      <c r="I23" s="168">
        <f t="shared" si="5"/>
        <v>0</v>
      </c>
      <c r="J23" s="168">
        <f t="shared" si="5"/>
        <v>0</v>
      </c>
      <c r="K23" s="168">
        <f t="shared" si="5"/>
        <v>0</v>
      </c>
      <c r="L23" s="168">
        <f t="shared" si="5"/>
        <v>0</v>
      </c>
      <c r="M23" s="168">
        <f t="shared" si="5"/>
        <v>428509</v>
      </c>
    </row>
    <row r="24" spans="1:13" s="66" customFormat="1" ht="12.75">
      <c r="A24" s="147"/>
      <c r="B24" s="145"/>
      <c r="C24" s="145">
        <v>4170</v>
      </c>
      <c r="D24" s="146" t="s">
        <v>284</v>
      </c>
      <c r="E24" s="150">
        <v>10000</v>
      </c>
      <c r="F24" s="150">
        <v>25000</v>
      </c>
      <c r="G24" s="150">
        <v>25000</v>
      </c>
      <c r="H24" s="150"/>
      <c r="I24" s="150"/>
      <c r="J24" s="150"/>
      <c r="K24" s="150"/>
      <c r="L24" s="150"/>
      <c r="M24" s="150"/>
    </row>
    <row r="25" spans="1:13" ht="12.75">
      <c r="A25" s="147"/>
      <c r="B25" s="145"/>
      <c r="C25" s="145">
        <v>4210</v>
      </c>
      <c r="D25" s="145" t="s">
        <v>285</v>
      </c>
      <c r="E25" s="151">
        <v>35000</v>
      </c>
      <c r="F25" s="151">
        <v>50000</v>
      </c>
      <c r="G25" s="151">
        <v>50000</v>
      </c>
      <c r="H25" s="151"/>
      <c r="I25" s="151"/>
      <c r="J25" s="151"/>
      <c r="K25" s="151"/>
      <c r="L25" s="151"/>
      <c r="M25" s="151"/>
    </row>
    <row r="26" spans="1:13" ht="12.75">
      <c r="A26" s="143"/>
      <c r="B26" s="144"/>
      <c r="C26" s="145">
        <v>4300</v>
      </c>
      <c r="D26" s="146" t="s">
        <v>278</v>
      </c>
      <c r="E26" s="151">
        <v>100000</v>
      </c>
      <c r="F26" s="151">
        <v>124000</v>
      </c>
      <c r="G26" s="151">
        <v>124000</v>
      </c>
      <c r="H26" s="151"/>
      <c r="I26" s="151"/>
      <c r="J26" s="151"/>
      <c r="K26" s="151"/>
      <c r="L26" s="151"/>
      <c r="M26" s="151"/>
    </row>
    <row r="27" spans="1:13" ht="23.25">
      <c r="A27" s="143"/>
      <c r="B27" s="144"/>
      <c r="C27" s="145">
        <v>6050</v>
      </c>
      <c r="D27" s="145" t="s">
        <v>288</v>
      </c>
      <c r="E27" s="151">
        <v>85000</v>
      </c>
      <c r="F27" s="151">
        <v>428509</v>
      </c>
      <c r="G27" s="151"/>
      <c r="H27" s="151"/>
      <c r="I27" s="151"/>
      <c r="J27" s="151"/>
      <c r="K27" s="151"/>
      <c r="L27" s="151"/>
      <c r="M27" s="151">
        <v>428509</v>
      </c>
    </row>
    <row r="28" spans="1:13" ht="12.75">
      <c r="A28" s="143">
        <v>700</v>
      </c>
      <c r="B28" s="144"/>
      <c r="C28" s="144"/>
      <c r="D28" s="144" t="s">
        <v>289</v>
      </c>
      <c r="E28" s="166">
        <f aca="true" t="shared" si="6" ref="E28:M28">E29</f>
        <v>240000</v>
      </c>
      <c r="F28" s="166">
        <f t="shared" si="6"/>
        <v>360000</v>
      </c>
      <c r="G28" s="166">
        <f t="shared" si="6"/>
        <v>360000</v>
      </c>
      <c r="H28" s="166">
        <f t="shared" si="6"/>
        <v>0</v>
      </c>
      <c r="I28" s="166">
        <f t="shared" si="6"/>
        <v>0</v>
      </c>
      <c r="J28" s="166">
        <f t="shared" si="6"/>
        <v>0</v>
      </c>
      <c r="K28" s="166">
        <f t="shared" si="6"/>
        <v>0</v>
      </c>
      <c r="L28" s="166">
        <f t="shared" si="6"/>
        <v>0</v>
      </c>
      <c r="M28" s="166">
        <f t="shared" si="6"/>
        <v>0</v>
      </c>
    </row>
    <row r="29" spans="1:13" ht="12.75">
      <c r="A29" s="143"/>
      <c r="B29" s="144">
        <v>70095</v>
      </c>
      <c r="C29" s="144"/>
      <c r="D29" s="144" t="s">
        <v>283</v>
      </c>
      <c r="E29" s="166">
        <f aca="true" t="shared" si="7" ref="E29:M29">SUM(E30:E32)</f>
        <v>240000</v>
      </c>
      <c r="F29" s="166">
        <f t="shared" si="7"/>
        <v>360000</v>
      </c>
      <c r="G29" s="166">
        <f t="shared" si="7"/>
        <v>360000</v>
      </c>
      <c r="H29" s="166">
        <f t="shared" si="7"/>
        <v>0</v>
      </c>
      <c r="I29" s="166">
        <f t="shared" si="7"/>
        <v>0</v>
      </c>
      <c r="J29" s="166">
        <f t="shared" si="7"/>
        <v>0</v>
      </c>
      <c r="K29" s="166">
        <f t="shared" si="7"/>
        <v>0</v>
      </c>
      <c r="L29" s="166">
        <f t="shared" si="7"/>
        <v>0</v>
      </c>
      <c r="M29" s="166">
        <f t="shared" si="7"/>
        <v>0</v>
      </c>
    </row>
    <row r="30" spans="1:13" ht="12.75">
      <c r="A30" s="143"/>
      <c r="B30" s="144"/>
      <c r="C30" s="145">
        <v>4210</v>
      </c>
      <c r="D30" s="146" t="s">
        <v>285</v>
      </c>
      <c r="E30" s="151">
        <v>16000</v>
      </c>
      <c r="F30" s="151">
        <v>100000</v>
      </c>
      <c r="G30" s="151">
        <v>100000</v>
      </c>
      <c r="H30" s="151"/>
      <c r="I30" s="151"/>
      <c r="J30" s="151"/>
      <c r="K30" s="151"/>
      <c r="L30" s="151"/>
      <c r="M30" s="151"/>
    </row>
    <row r="31" spans="1:13" ht="12.75">
      <c r="A31" s="143"/>
      <c r="B31" s="144"/>
      <c r="C31" s="145">
        <v>4260</v>
      </c>
      <c r="D31" s="145" t="s">
        <v>290</v>
      </c>
      <c r="E31" s="151">
        <v>10000</v>
      </c>
      <c r="F31" s="151">
        <v>10000</v>
      </c>
      <c r="G31" s="151">
        <v>10000</v>
      </c>
      <c r="H31" s="151"/>
      <c r="I31" s="151"/>
      <c r="J31" s="151"/>
      <c r="K31" s="151"/>
      <c r="L31" s="151"/>
      <c r="M31" s="151"/>
    </row>
    <row r="32" spans="1:13" ht="12.75">
      <c r="A32" s="143"/>
      <c r="B32" s="144"/>
      <c r="C32" s="145">
        <v>4300</v>
      </c>
      <c r="D32" s="146" t="s">
        <v>278</v>
      </c>
      <c r="E32" s="151">
        <v>214000</v>
      </c>
      <c r="F32" s="151">
        <v>250000</v>
      </c>
      <c r="G32" s="151">
        <v>250000</v>
      </c>
      <c r="H32" s="151"/>
      <c r="I32" s="151"/>
      <c r="J32" s="151"/>
      <c r="K32" s="151"/>
      <c r="L32" s="151"/>
      <c r="M32" s="151"/>
    </row>
    <row r="33" spans="1:13" ht="12.75">
      <c r="A33" s="143">
        <v>710</v>
      </c>
      <c r="B33" s="144"/>
      <c r="C33" s="144"/>
      <c r="D33" s="144" t="s">
        <v>291</v>
      </c>
      <c r="E33" s="166">
        <f aca="true" t="shared" si="8" ref="E33:M33">E34+E37+E39</f>
        <v>128500</v>
      </c>
      <c r="F33" s="166">
        <f t="shared" si="8"/>
        <v>325000</v>
      </c>
      <c r="G33" s="166">
        <f t="shared" si="8"/>
        <v>245000</v>
      </c>
      <c r="H33" s="166">
        <f t="shared" si="8"/>
        <v>0</v>
      </c>
      <c r="I33" s="166">
        <f t="shared" si="8"/>
        <v>0</v>
      </c>
      <c r="J33" s="166">
        <f t="shared" si="8"/>
        <v>0</v>
      </c>
      <c r="K33" s="166">
        <f t="shared" si="8"/>
        <v>0</v>
      </c>
      <c r="L33" s="166">
        <f t="shared" si="8"/>
        <v>0</v>
      </c>
      <c r="M33" s="166">
        <f t="shared" si="8"/>
        <v>80000</v>
      </c>
    </row>
    <row r="34" spans="1:13" ht="23.25">
      <c r="A34" s="143"/>
      <c r="B34" s="144">
        <v>71004</v>
      </c>
      <c r="C34" s="144"/>
      <c r="D34" s="144" t="s">
        <v>292</v>
      </c>
      <c r="E34" s="166">
        <f aca="true" t="shared" si="9" ref="E34:M34">SUM(E35:E36)</f>
        <v>55000</v>
      </c>
      <c r="F34" s="166">
        <f t="shared" si="9"/>
        <v>70000</v>
      </c>
      <c r="G34" s="166">
        <f t="shared" si="9"/>
        <v>70000</v>
      </c>
      <c r="H34" s="166">
        <f t="shared" si="9"/>
        <v>0</v>
      </c>
      <c r="I34" s="166">
        <f t="shared" si="9"/>
        <v>0</v>
      </c>
      <c r="J34" s="166">
        <f t="shared" si="9"/>
        <v>0</v>
      </c>
      <c r="K34" s="166">
        <f t="shared" si="9"/>
        <v>0</v>
      </c>
      <c r="L34" s="166">
        <f t="shared" si="9"/>
        <v>0</v>
      </c>
      <c r="M34" s="166">
        <f t="shared" si="9"/>
        <v>0</v>
      </c>
    </row>
    <row r="35" spans="1:13" ht="12.75">
      <c r="A35" s="143"/>
      <c r="B35" s="144"/>
      <c r="C35" s="145">
        <v>4170</v>
      </c>
      <c r="D35" s="146" t="s">
        <v>284</v>
      </c>
      <c r="E35" s="151">
        <v>10000</v>
      </c>
      <c r="F35" s="151">
        <v>5000</v>
      </c>
      <c r="G35" s="151">
        <v>5000</v>
      </c>
      <c r="H35" s="151"/>
      <c r="I35" s="151"/>
      <c r="J35" s="151"/>
      <c r="K35" s="151"/>
      <c r="L35" s="151"/>
      <c r="M35" s="151"/>
    </row>
    <row r="36" spans="1:13" ht="12.75">
      <c r="A36" s="143"/>
      <c r="B36" s="144"/>
      <c r="C36" s="145">
        <v>4300</v>
      </c>
      <c r="D36" s="146" t="s">
        <v>293</v>
      </c>
      <c r="E36" s="151">
        <v>45000</v>
      </c>
      <c r="F36" s="151">
        <v>65000</v>
      </c>
      <c r="G36" s="151">
        <v>65000</v>
      </c>
      <c r="H36" s="151"/>
      <c r="I36" s="151"/>
      <c r="J36" s="151"/>
      <c r="K36" s="151"/>
      <c r="L36" s="151"/>
      <c r="M36" s="151"/>
    </row>
    <row r="37" spans="1:13" ht="12.75">
      <c r="A37" s="143"/>
      <c r="B37" s="144">
        <v>71014</v>
      </c>
      <c r="C37" s="144"/>
      <c r="D37" s="144" t="s">
        <v>294</v>
      </c>
      <c r="E37" s="166">
        <f aca="true" t="shared" si="10" ref="E37:M37">E38</f>
        <v>50000</v>
      </c>
      <c r="F37" s="166">
        <f t="shared" si="10"/>
        <v>50000</v>
      </c>
      <c r="G37" s="166">
        <f t="shared" si="10"/>
        <v>50000</v>
      </c>
      <c r="H37" s="166">
        <f t="shared" si="10"/>
        <v>0</v>
      </c>
      <c r="I37" s="166">
        <f t="shared" si="10"/>
        <v>0</v>
      </c>
      <c r="J37" s="166">
        <f t="shared" si="10"/>
        <v>0</v>
      </c>
      <c r="K37" s="166">
        <f t="shared" si="10"/>
        <v>0</v>
      </c>
      <c r="L37" s="166">
        <f t="shared" si="10"/>
        <v>0</v>
      </c>
      <c r="M37" s="166">
        <f t="shared" si="10"/>
        <v>0</v>
      </c>
    </row>
    <row r="38" spans="1:13" ht="12.75">
      <c r="A38" s="143"/>
      <c r="B38" s="145"/>
      <c r="C38" s="145">
        <v>4300</v>
      </c>
      <c r="D38" s="146" t="s">
        <v>278</v>
      </c>
      <c r="E38" s="151">
        <v>50000</v>
      </c>
      <c r="F38" s="151">
        <v>50000</v>
      </c>
      <c r="G38" s="151">
        <v>50000</v>
      </c>
      <c r="H38" s="151"/>
      <c r="I38" s="151"/>
      <c r="J38" s="151"/>
      <c r="K38" s="151"/>
      <c r="L38" s="151"/>
      <c r="M38" s="151"/>
    </row>
    <row r="39" spans="1:13" ht="12.75">
      <c r="A39" s="143"/>
      <c r="B39" s="144">
        <v>71035</v>
      </c>
      <c r="C39" s="144"/>
      <c r="D39" s="148" t="s">
        <v>295</v>
      </c>
      <c r="E39" s="166">
        <f aca="true" t="shared" si="11" ref="E39:M39">SUM(E40:E42)</f>
        <v>23500</v>
      </c>
      <c r="F39" s="166">
        <f t="shared" si="11"/>
        <v>205000</v>
      </c>
      <c r="G39" s="166">
        <f t="shared" si="11"/>
        <v>125000</v>
      </c>
      <c r="H39" s="166">
        <f t="shared" si="11"/>
        <v>0</v>
      </c>
      <c r="I39" s="166">
        <f t="shared" si="11"/>
        <v>0</v>
      </c>
      <c r="J39" s="166">
        <f t="shared" si="11"/>
        <v>0</v>
      </c>
      <c r="K39" s="166">
        <f t="shared" si="11"/>
        <v>0</v>
      </c>
      <c r="L39" s="166">
        <f t="shared" si="11"/>
        <v>0</v>
      </c>
      <c r="M39" s="166">
        <f t="shared" si="11"/>
        <v>80000</v>
      </c>
    </row>
    <row r="40" spans="1:13" ht="12.75">
      <c r="A40" s="143"/>
      <c r="B40" s="145"/>
      <c r="C40" s="145">
        <v>4210</v>
      </c>
      <c r="D40" s="146" t="s">
        <v>285</v>
      </c>
      <c r="E40" s="151">
        <v>500</v>
      </c>
      <c r="F40" s="151">
        <v>0</v>
      </c>
      <c r="G40" s="151"/>
      <c r="H40" s="151"/>
      <c r="I40" s="151"/>
      <c r="J40" s="151"/>
      <c r="K40" s="151"/>
      <c r="L40" s="151"/>
      <c r="M40" s="151"/>
    </row>
    <row r="41" spans="1:13" ht="12.75">
      <c r="A41" s="143"/>
      <c r="B41" s="145"/>
      <c r="C41" s="145">
        <v>4300</v>
      </c>
      <c r="D41" s="146" t="s">
        <v>293</v>
      </c>
      <c r="E41" s="151">
        <v>23000</v>
      </c>
      <c r="F41" s="177">
        <v>125000</v>
      </c>
      <c r="G41" s="151">
        <v>125000</v>
      </c>
      <c r="H41" s="151"/>
      <c r="I41" s="151"/>
      <c r="J41" s="151"/>
      <c r="K41" s="151"/>
      <c r="L41" s="151"/>
      <c r="M41" s="151"/>
    </row>
    <row r="42" spans="1:13" ht="23.25">
      <c r="A42" s="143"/>
      <c r="B42" s="145"/>
      <c r="C42" s="145">
        <v>6060</v>
      </c>
      <c r="D42" s="145" t="s">
        <v>466</v>
      </c>
      <c r="E42" s="151">
        <v>0</v>
      </c>
      <c r="F42" s="177">
        <v>80000</v>
      </c>
      <c r="G42" s="151"/>
      <c r="H42" s="151"/>
      <c r="I42" s="151"/>
      <c r="J42" s="151"/>
      <c r="K42" s="151"/>
      <c r="L42" s="151"/>
      <c r="M42" s="151">
        <v>80000</v>
      </c>
    </row>
    <row r="43" spans="1:13" ht="12.75">
      <c r="A43" s="143">
        <v>750</v>
      </c>
      <c r="B43" s="144"/>
      <c r="C43" s="144"/>
      <c r="D43" s="144" t="s">
        <v>296</v>
      </c>
      <c r="E43" s="166">
        <f aca="true" t="shared" si="12" ref="E43:M43">E44+E52+E57</f>
        <v>2799555.14</v>
      </c>
      <c r="F43" s="166">
        <f t="shared" si="12"/>
        <v>3074650</v>
      </c>
      <c r="G43" s="166">
        <f t="shared" si="12"/>
        <v>2921230</v>
      </c>
      <c r="H43" s="166">
        <f t="shared" si="12"/>
        <v>1242300</v>
      </c>
      <c r="I43" s="166">
        <f t="shared" si="12"/>
        <v>752410</v>
      </c>
      <c r="J43" s="166">
        <f t="shared" si="12"/>
        <v>0</v>
      </c>
      <c r="K43" s="166">
        <f t="shared" si="12"/>
        <v>0</v>
      </c>
      <c r="L43" s="166">
        <f t="shared" si="12"/>
        <v>0</v>
      </c>
      <c r="M43" s="166">
        <f t="shared" si="12"/>
        <v>153420</v>
      </c>
    </row>
    <row r="44" spans="1:13" ht="12.75">
      <c r="A44" s="143"/>
      <c r="B44" s="144">
        <v>75011</v>
      </c>
      <c r="C44" s="144"/>
      <c r="D44" s="144" t="s">
        <v>297</v>
      </c>
      <c r="E44" s="166">
        <f aca="true" t="shared" si="13" ref="E44:M44">SUM(E45:E51)</f>
        <v>117075</v>
      </c>
      <c r="F44" s="166">
        <f t="shared" si="13"/>
        <v>128120</v>
      </c>
      <c r="G44" s="166">
        <f t="shared" si="13"/>
        <v>128120</v>
      </c>
      <c r="H44" s="166">
        <f t="shared" si="13"/>
        <v>94800</v>
      </c>
      <c r="I44" s="166">
        <f t="shared" si="13"/>
        <v>17100</v>
      </c>
      <c r="J44" s="166">
        <f t="shared" si="13"/>
        <v>0</v>
      </c>
      <c r="K44" s="166">
        <f t="shared" si="13"/>
        <v>0</v>
      </c>
      <c r="L44" s="166">
        <f t="shared" si="13"/>
        <v>0</v>
      </c>
      <c r="M44" s="166">
        <f t="shared" si="13"/>
        <v>0</v>
      </c>
    </row>
    <row r="45" spans="1:13" ht="12.75">
      <c r="A45" s="143"/>
      <c r="B45" s="145"/>
      <c r="C45" s="145">
        <v>4010</v>
      </c>
      <c r="D45" s="145" t="s">
        <v>298</v>
      </c>
      <c r="E45" s="151">
        <v>83307</v>
      </c>
      <c r="F45" s="151">
        <v>88000</v>
      </c>
      <c r="G45" s="151">
        <v>88000</v>
      </c>
      <c r="H45" s="151">
        <v>88000</v>
      </c>
      <c r="I45" s="151"/>
      <c r="J45" s="151"/>
      <c r="K45" s="151"/>
      <c r="L45" s="151"/>
      <c r="M45" s="151"/>
    </row>
    <row r="46" spans="1:13" ht="12.75">
      <c r="A46" s="143"/>
      <c r="B46" s="145"/>
      <c r="C46" s="145">
        <v>4040</v>
      </c>
      <c r="D46" s="145" t="s">
        <v>299</v>
      </c>
      <c r="E46" s="151">
        <v>6490</v>
      </c>
      <c r="F46" s="151">
        <v>6800</v>
      </c>
      <c r="G46" s="151">
        <v>6800</v>
      </c>
      <c r="H46" s="151">
        <v>6800</v>
      </c>
      <c r="I46" s="151"/>
      <c r="J46" s="151"/>
      <c r="K46" s="151"/>
      <c r="L46" s="151"/>
      <c r="M46" s="151"/>
    </row>
    <row r="47" spans="1:13" ht="12.75">
      <c r="A47" s="143"/>
      <c r="B47" s="145"/>
      <c r="C47" s="145">
        <v>4110</v>
      </c>
      <c r="D47" s="145" t="s">
        <v>300</v>
      </c>
      <c r="E47" s="151">
        <v>14200</v>
      </c>
      <c r="F47" s="151">
        <v>15000</v>
      </c>
      <c r="G47" s="151">
        <v>15000</v>
      </c>
      <c r="H47" s="151"/>
      <c r="I47" s="151">
        <v>15000</v>
      </c>
      <c r="J47" s="151"/>
      <c r="K47" s="151"/>
      <c r="L47" s="151"/>
      <c r="M47" s="151"/>
    </row>
    <row r="48" spans="1:13" ht="12.75">
      <c r="A48" s="143"/>
      <c r="B48" s="145"/>
      <c r="C48" s="145">
        <v>4120</v>
      </c>
      <c r="D48" s="145" t="s">
        <v>301</v>
      </c>
      <c r="E48" s="151">
        <v>2000</v>
      </c>
      <c r="F48" s="151">
        <v>2100</v>
      </c>
      <c r="G48" s="151">
        <v>2100</v>
      </c>
      <c r="H48" s="151"/>
      <c r="I48" s="151">
        <v>2100</v>
      </c>
      <c r="J48" s="151"/>
      <c r="K48" s="151"/>
      <c r="L48" s="151"/>
      <c r="M48" s="151"/>
    </row>
    <row r="49" spans="1:13" ht="12.75">
      <c r="A49" s="143"/>
      <c r="B49" s="145"/>
      <c r="C49" s="145">
        <v>4210</v>
      </c>
      <c r="D49" s="146" t="s">
        <v>285</v>
      </c>
      <c r="E49" s="151">
        <v>3854</v>
      </c>
      <c r="F49" s="151">
        <v>8700</v>
      </c>
      <c r="G49" s="2">
        <v>8700</v>
      </c>
      <c r="H49" s="151"/>
      <c r="I49" s="151"/>
      <c r="J49" s="151"/>
      <c r="K49" s="151"/>
      <c r="L49" s="151"/>
      <c r="M49" s="151"/>
    </row>
    <row r="50" spans="1:13" ht="12.75">
      <c r="A50" s="143"/>
      <c r="B50" s="145"/>
      <c r="C50" s="145">
        <v>4300</v>
      </c>
      <c r="D50" s="146" t="s">
        <v>293</v>
      </c>
      <c r="E50" s="151">
        <v>4810</v>
      </c>
      <c r="F50" s="151">
        <v>5000</v>
      </c>
      <c r="G50" s="151">
        <v>5000</v>
      </c>
      <c r="H50" s="151"/>
      <c r="I50" s="151"/>
      <c r="J50" s="151"/>
      <c r="K50" s="151"/>
      <c r="L50" s="151"/>
      <c r="M50" s="151"/>
    </row>
    <row r="51" spans="1:13" ht="23.25">
      <c r="A51" s="143"/>
      <c r="B51" s="145"/>
      <c r="C51" s="145">
        <v>4440</v>
      </c>
      <c r="D51" s="145" t="s">
        <v>302</v>
      </c>
      <c r="E51" s="151">
        <v>2414</v>
      </c>
      <c r="F51" s="151">
        <v>2520</v>
      </c>
      <c r="G51" s="151">
        <v>2520</v>
      </c>
      <c r="H51" s="151"/>
      <c r="I51" s="151"/>
      <c r="J51" s="151"/>
      <c r="K51" s="151"/>
      <c r="L51" s="151"/>
      <c r="M51" s="151"/>
    </row>
    <row r="52" spans="1:13" ht="12.75">
      <c r="A52" s="143"/>
      <c r="B52" s="144">
        <v>75022</v>
      </c>
      <c r="C52" s="144"/>
      <c r="D52" s="144" t="s">
        <v>303</v>
      </c>
      <c r="E52" s="166">
        <f aca="true" t="shared" si="14" ref="E52:M52">SUM(E53:E56)</f>
        <v>63900</v>
      </c>
      <c r="F52" s="166">
        <f t="shared" si="14"/>
        <v>80000</v>
      </c>
      <c r="G52" s="166">
        <f t="shared" si="14"/>
        <v>80000</v>
      </c>
      <c r="H52" s="166">
        <f t="shared" si="14"/>
        <v>0</v>
      </c>
      <c r="I52" s="166">
        <f t="shared" si="14"/>
        <v>0</v>
      </c>
      <c r="J52" s="166">
        <f t="shared" si="14"/>
        <v>0</v>
      </c>
      <c r="K52" s="166">
        <f t="shared" si="14"/>
        <v>0</v>
      </c>
      <c r="L52" s="166">
        <f t="shared" si="14"/>
        <v>0</v>
      </c>
      <c r="M52" s="166">
        <f t="shared" si="14"/>
        <v>0</v>
      </c>
    </row>
    <row r="53" spans="1:13" ht="12.75">
      <c r="A53" s="143"/>
      <c r="B53" s="145"/>
      <c r="C53" s="145">
        <v>3030</v>
      </c>
      <c r="D53" s="145" t="s">
        <v>304</v>
      </c>
      <c r="E53" s="151">
        <v>62595.24</v>
      </c>
      <c r="F53" s="151">
        <v>79150</v>
      </c>
      <c r="G53" s="151">
        <v>79150</v>
      </c>
      <c r="H53" s="151"/>
      <c r="I53" s="151"/>
      <c r="J53" s="151"/>
      <c r="K53" s="151"/>
      <c r="L53" s="151"/>
      <c r="M53" s="151"/>
    </row>
    <row r="54" spans="1:13" ht="12.75">
      <c r="A54" s="143"/>
      <c r="B54" s="145"/>
      <c r="C54" s="145">
        <v>4210</v>
      </c>
      <c r="D54" s="146" t="s">
        <v>285</v>
      </c>
      <c r="E54" s="151">
        <v>484.76</v>
      </c>
      <c r="F54" s="151">
        <v>0</v>
      </c>
      <c r="G54" s="151">
        <v>0</v>
      </c>
      <c r="H54" s="151"/>
      <c r="I54" s="151"/>
      <c r="J54" s="151"/>
      <c r="K54" s="151"/>
      <c r="L54" s="151"/>
      <c r="M54" s="151"/>
    </row>
    <row r="55" spans="1:13" ht="12.75">
      <c r="A55" s="143"/>
      <c r="B55" s="145"/>
      <c r="C55" s="145">
        <v>4410</v>
      </c>
      <c r="D55" s="145" t="s">
        <v>305</v>
      </c>
      <c r="E55" s="151">
        <v>600</v>
      </c>
      <c r="F55" s="151">
        <v>600</v>
      </c>
      <c r="G55" s="151">
        <v>600</v>
      </c>
      <c r="H55" s="151"/>
      <c r="I55" s="151"/>
      <c r="J55" s="151"/>
      <c r="K55" s="151"/>
      <c r="L55" s="151"/>
      <c r="M55" s="151"/>
    </row>
    <row r="56" spans="1:13" ht="23.25">
      <c r="A56" s="143"/>
      <c r="B56" s="145"/>
      <c r="C56" s="145">
        <v>4700</v>
      </c>
      <c r="D56" s="146" t="s">
        <v>306</v>
      </c>
      <c r="E56" s="151">
        <v>220</v>
      </c>
      <c r="F56" s="151">
        <v>250</v>
      </c>
      <c r="G56" s="151">
        <v>250</v>
      </c>
      <c r="H56" s="151"/>
      <c r="I56" s="151"/>
      <c r="J56" s="151"/>
      <c r="K56" s="151"/>
      <c r="L56" s="151"/>
      <c r="M56" s="151"/>
    </row>
    <row r="57" spans="1:13" ht="12.75">
      <c r="A57" s="143"/>
      <c r="B57" s="144">
        <v>75023</v>
      </c>
      <c r="C57" s="144"/>
      <c r="D57" s="144" t="s">
        <v>307</v>
      </c>
      <c r="E57" s="166">
        <f aca="true" t="shared" si="15" ref="E57:M57">SUM(E58:E82)</f>
        <v>2618580.14</v>
      </c>
      <c r="F57" s="166">
        <f t="shared" si="15"/>
        <v>2866530</v>
      </c>
      <c r="G57" s="166">
        <f t="shared" si="15"/>
        <v>2713110</v>
      </c>
      <c r="H57" s="166">
        <f t="shared" si="15"/>
        <v>1147500</v>
      </c>
      <c r="I57" s="166">
        <f t="shared" si="15"/>
        <v>735310</v>
      </c>
      <c r="J57" s="166">
        <f t="shared" si="15"/>
        <v>0</v>
      </c>
      <c r="K57" s="166">
        <f t="shared" si="15"/>
        <v>0</v>
      </c>
      <c r="L57" s="166">
        <f t="shared" si="15"/>
        <v>0</v>
      </c>
      <c r="M57" s="166">
        <f t="shared" si="15"/>
        <v>153420</v>
      </c>
    </row>
    <row r="58" spans="1:13" ht="23.25">
      <c r="A58" s="143"/>
      <c r="B58" s="145"/>
      <c r="C58" s="145">
        <v>3020</v>
      </c>
      <c r="D58" s="145" t="s">
        <v>308</v>
      </c>
      <c r="E58" s="151">
        <v>21000</v>
      </c>
      <c r="F58" s="177">
        <v>7000</v>
      </c>
      <c r="G58" s="177">
        <v>7000</v>
      </c>
      <c r="H58" s="177"/>
      <c r="I58" s="151"/>
      <c r="J58" s="151"/>
      <c r="K58" s="151"/>
      <c r="L58" s="151"/>
      <c r="M58" s="151"/>
    </row>
    <row r="59" spans="1:13" ht="12.75">
      <c r="A59" s="143"/>
      <c r="B59" s="145"/>
      <c r="C59" s="145">
        <v>4010</v>
      </c>
      <c r="D59" s="145" t="s">
        <v>298</v>
      </c>
      <c r="E59" s="151">
        <v>931000</v>
      </c>
      <c r="F59" s="177">
        <v>985500</v>
      </c>
      <c r="G59" s="177">
        <v>985500</v>
      </c>
      <c r="H59" s="177">
        <v>985500</v>
      </c>
      <c r="I59" s="151"/>
      <c r="J59" s="151"/>
      <c r="K59" s="151"/>
      <c r="L59" s="151"/>
      <c r="M59" s="151"/>
    </row>
    <row r="60" spans="1:13" ht="12.75">
      <c r="A60" s="143"/>
      <c r="B60" s="145"/>
      <c r="C60" s="145">
        <v>4040</v>
      </c>
      <c r="D60" s="145" t="s">
        <v>299</v>
      </c>
      <c r="E60" s="151">
        <v>73355</v>
      </c>
      <c r="F60" s="151">
        <v>85000</v>
      </c>
      <c r="G60" s="151">
        <v>85000</v>
      </c>
      <c r="H60" s="151">
        <v>85000</v>
      </c>
      <c r="I60" s="151"/>
      <c r="J60" s="151"/>
      <c r="K60" s="151"/>
      <c r="L60" s="151"/>
      <c r="M60" s="151"/>
    </row>
    <row r="61" spans="1:13" ht="12.75">
      <c r="A61" s="143"/>
      <c r="B61" s="145"/>
      <c r="C61" s="145">
        <v>4110</v>
      </c>
      <c r="D61" s="145" t="s">
        <v>300</v>
      </c>
      <c r="E61" s="151">
        <v>610000</v>
      </c>
      <c r="F61" s="151">
        <v>700000</v>
      </c>
      <c r="G61" s="151">
        <v>700000</v>
      </c>
      <c r="H61" s="151"/>
      <c r="I61" s="151">
        <v>700000</v>
      </c>
      <c r="J61" s="151"/>
      <c r="K61" s="151"/>
      <c r="L61" s="151"/>
      <c r="M61" s="151"/>
    </row>
    <row r="62" spans="1:13" ht="12.75">
      <c r="A62" s="143"/>
      <c r="B62" s="145"/>
      <c r="C62" s="145">
        <v>4120</v>
      </c>
      <c r="D62" s="145" t="s">
        <v>301</v>
      </c>
      <c r="E62" s="151">
        <v>33000</v>
      </c>
      <c r="F62" s="177">
        <v>35310</v>
      </c>
      <c r="G62" s="177">
        <v>35310</v>
      </c>
      <c r="H62" s="177"/>
      <c r="I62" s="177">
        <v>35310</v>
      </c>
      <c r="J62" s="151"/>
      <c r="K62" s="151"/>
      <c r="L62" s="151"/>
      <c r="M62" s="151"/>
    </row>
    <row r="63" spans="1:13" ht="12.75">
      <c r="A63" s="143"/>
      <c r="B63" s="145"/>
      <c r="C63" s="145">
        <v>4140</v>
      </c>
      <c r="D63" s="145" t="s">
        <v>309</v>
      </c>
      <c r="E63" s="151">
        <v>32497</v>
      </c>
      <c r="F63" s="151">
        <v>30000</v>
      </c>
      <c r="G63" s="151">
        <v>30000</v>
      </c>
      <c r="H63" s="151"/>
      <c r="I63" s="151"/>
      <c r="J63" s="151"/>
      <c r="K63" s="151"/>
      <c r="L63" s="151"/>
      <c r="M63" s="151"/>
    </row>
    <row r="64" spans="1:13" ht="12.75">
      <c r="A64" s="143"/>
      <c r="B64" s="145"/>
      <c r="C64" s="145">
        <v>4170</v>
      </c>
      <c r="D64" s="145" t="s">
        <v>284</v>
      </c>
      <c r="E64" s="151">
        <v>70000</v>
      </c>
      <c r="F64" s="151">
        <v>77000</v>
      </c>
      <c r="G64" s="151">
        <v>77000</v>
      </c>
      <c r="H64" s="151">
        <v>77000</v>
      </c>
      <c r="I64" s="151"/>
      <c r="J64" s="151"/>
      <c r="K64" s="151"/>
      <c r="L64" s="151"/>
      <c r="M64" s="151"/>
    </row>
    <row r="65" spans="1:13" ht="12.75">
      <c r="A65" s="143"/>
      <c r="B65" s="145"/>
      <c r="C65" s="145">
        <v>4210</v>
      </c>
      <c r="D65" s="145" t="s">
        <v>285</v>
      </c>
      <c r="E65" s="151">
        <v>136032.14</v>
      </c>
      <c r="F65" s="151">
        <v>110000</v>
      </c>
      <c r="G65" s="151">
        <v>110000</v>
      </c>
      <c r="H65" s="151"/>
      <c r="I65" s="151"/>
      <c r="J65" s="151"/>
      <c r="K65" s="151"/>
      <c r="L65" s="151"/>
      <c r="M65" s="151"/>
    </row>
    <row r="66" spans="1:13" ht="12.75">
      <c r="A66" s="143"/>
      <c r="B66" s="145"/>
      <c r="C66" s="145">
        <v>4260</v>
      </c>
      <c r="D66" s="145" t="s">
        <v>290</v>
      </c>
      <c r="E66" s="151">
        <v>98250</v>
      </c>
      <c r="F66" s="151">
        <v>110000</v>
      </c>
      <c r="G66" s="151">
        <v>110000</v>
      </c>
      <c r="H66" s="151"/>
      <c r="I66" s="151"/>
      <c r="J66" s="151"/>
      <c r="K66" s="151"/>
      <c r="L66" s="151"/>
      <c r="M66" s="151"/>
    </row>
    <row r="67" spans="1:13" ht="12.75">
      <c r="A67" s="143"/>
      <c r="B67" s="145"/>
      <c r="C67" s="145">
        <v>4270</v>
      </c>
      <c r="D67" s="146" t="s">
        <v>310</v>
      </c>
      <c r="E67" s="151">
        <v>150000</v>
      </c>
      <c r="F67" s="151">
        <v>275000</v>
      </c>
      <c r="G67" s="151">
        <v>275000</v>
      </c>
      <c r="H67" s="151"/>
      <c r="I67" s="151"/>
      <c r="J67" s="151"/>
      <c r="K67" s="151"/>
      <c r="L67" s="151"/>
      <c r="M67" s="151"/>
    </row>
    <row r="68" spans="1:13" ht="12.75">
      <c r="A68" s="143"/>
      <c r="B68" s="145"/>
      <c r="C68" s="145">
        <v>4280</v>
      </c>
      <c r="D68" s="146" t="s">
        <v>311</v>
      </c>
      <c r="E68" s="151">
        <v>4300</v>
      </c>
      <c r="F68" s="151">
        <v>4500</v>
      </c>
      <c r="G68" s="151">
        <v>4500</v>
      </c>
      <c r="H68" s="151"/>
      <c r="I68" s="151"/>
      <c r="J68" s="151"/>
      <c r="K68" s="151"/>
      <c r="L68" s="151"/>
      <c r="M68" s="151"/>
    </row>
    <row r="69" spans="1:13" ht="12.75">
      <c r="A69" s="143"/>
      <c r="B69" s="145"/>
      <c r="C69" s="145">
        <v>4300</v>
      </c>
      <c r="D69" s="145" t="s">
        <v>278</v>
      </c>
      <c r="E69" s="151">
        <v>130000</v>
      </c>
      <c r="F69" s="151">
        <v>150000</v>
      </c>
      <c r="G69" s="151">
        <v>150000</v>
      </c>
      <c r="H69" s="151"/>
      <c r="I69" s="151"/>
      <c r="J69" s="151"/>
      <c r="K69" s="151"/>
      <c r="L69" s="151"/>
      <c r="M69" s="151"/>
    </row>
    <row r="70" spans="1:13" ht="12.75">
      <c r="A70" s="143"/>
      <c r="B70" s="145"/>
      <c r="C70" s="145">
        <v>4350</v>
      </c>
      <c r="D70" s="145" t="s">
        <v>312</v>
      </c>
      <c r="E70" s="151">
        <v>3000</v>
      </c>
      <c r="F70" s="151">
        <v>3000</v>
      </c>
      <c r="G70" s="151">
        <v>3000</v>
      </c>
      <c r="H70" s="151"/>
      <c r="I70" s="151"/>
      <c r="J70" s="151"/>
      <c r="K70" s="151"/>
      <c r="L70" s="151"/>
      <c r="M70" s="151"/>
    </row>
    <row r="71" spans="1:13" ht="34.5">
      <c r="A71" s="143"/>
      <c r="B71" s="145"/>
      <c r="C71" s="145">
        <v>4360</v>
      </c>
      <c r="D71" s="146" t="s">
        <v>313</v>
      </c>
      <c r="E71" s="151">
        <v>6000</v>
      </c>
      <c r="F71" s="151">
        <v>6000</v>
      </c>
      <c r="G71" s="151">
        <v>6000</v>
      </c>
      <c r="H71" s="151"/>
      <c r="I71" s="151"/>
      <c r="J71" s="151"/>
      <c r="K71" s="151"/>
      <c r="L71" s="151"/>
      <c r="M71" s="151"/>
    </row>
    <row r="72" spans="1:13" ht="34.5">
      <c r="A72" s="143"/>
      <c r="B72" s="145"/>
      <c r="C72" s="145">
        <v>4370</v>
      </c>
      <c r="D72" s="146" t="s">
        <v>314</v>
      </c>
      <c r="E72" s="151">
        <v>25000</v>
      </c>
      <c r="F72" s="151">
        <v>27000</v>
      </c>
      <c r="G72" s="151">
        <v>27000</v>
      </c>
      <c r="H72" s="151"/>
      <c r="I72" s="151"/>
      <c r="J72" s="151"/>
      <c r="K72" s="151"/>
      <c r="L72" s="151"/>
      <c r="M72" s="151"/>
    </row>
    <row r="73" spans="1:13" ht="12.75">
      <c r="A73" s="143"/>
      <c r="B73" s="145"/>
      <c r="C73" s="145">
        <v>4410</v>
      </c>
      <c r="D73" s="145" t="s">
        <v>305</v>
      </c>
      <c r="E73" s="151">
        <v>19100</v>
      </c>
      <c r="F73" s="151">
        <v>22000</v>
      </c>
      <c r="G73" s="151">
        <v>22000</v>
      </c>
      <c r="H73" s="151"/>
      <c r="I73" s="151"/>
      <c r="J73" s="151"/>
      <c r="K73" s="151"/>
      <c r="L73" s="151"/>
      <c r="M73" s="151"/>
    </row>
    <row r="74" spans="1:13" ht="12.75">
      <c r="A74" s="143"/>
      <c r="B74" s="145"/>
      <c r="C74" s="145">
        <v>4420</v>
      </c>
      <c r="D74" s="146" t="s">
        <v>315</v>
      </c>
      <c r="E74" s="151">
        <v>500</v>
      </c>
      <c r="F74" s="151">
        <v>500</v>
      </c>
      <c r="G74" s="151">
        <v>500</v>
      </c>
      <c r="H74" s="151"/>
      <c r="I74" s="151"/>
      <c r="J74" s="151"/>
      <c r="K74" s="151"/>
      <c r="L74" s="151"/>
      <c r="M74" s="151"/>
    </row>
    <row r="75" spans="1:13" ht="12.75">
      <c r="A75" s="143"/>
      <c r="B75" s="145"/>
      <c r="C75" s="145">
        <v>4430</v>
      </c>
      <c r="D75" s="145" t="s">
        <v>286</v>
      </c>
      <c r="E75" s="151">
        <v>10000</v>
      </c>
      <c r="F75" s="151">
        <v>12000</v>
      </c>
      <c r="G75" s="151">
        <v>12000</v>
      </c>
      <c r="H75" s="151"/>
      <c r="I75" s="151"/>
      <c r="J75" s="151"/>
      <c r="K75" s="151"/>
      <c r="L75" s="151"/>
      <c r="M75" s="151"/>
    </row>
    <row r="76" spans="1:13" ht="23.25">
      <c r="A76" s="143"/>
      <c r="B76" s="145"/>
      <c r="C76" s="145">
        <v>4440</v>
      </c>
      <c r="D76" s="145" t="s">
        <v>302</v>
      </c>
      <c r="E76" s="151">
        <v>31246</v>
      </c>
      <c r="F76" s="151">
        <v>35000</v>
      </c>
      <c r="G76" s="151">
        <v>35000</v>
      </c>
      <c r="H76" s="151"/>
      <c r="I76" s="151"/>
      <c r="J76" s="151"/>
      <c r="K76" s="151"/>
      <c r="L76" s="151"/>
      <c r="M76" s="151"/>
    </row>
    <row r="77" spans="1:13" ht="23.25">
      <c r="A77" s="143"/>
      <c r="B77" s="145"/>
      <c r="C77" s="145">
        <v>4700</v>
      </c>
      <c r="D77" s="146" t="s">
        <v>306</v>
      </c>
      <c r="E77" s="151">
        <v>14000</v>
      </c>
      <c r="F77" s="151">
        <v>14000</v>
      </c>
      <c r="G77" s="151">
        <v>14000</v>
      </c>
      <c r="H77" s="151"/>
      <c r="I77" s="151"/>
      <c r="J77" s="151"/>
      <c r="K77" s="151"/>
      <c r="L77" s="151"/>
      <c r="M77" s="151"/>
    </row>
    <row r="78" spans="1:13" ht="34.5">
      <c r="A78" s="143"/>
      <c r="B78" s="145"/>
      <c r="C78" s="145">
        <v>4740</v>
      </c>
      <c r="D78" s="145" t="s">
        <v>316</v>
      </c>
      <c r="E78" s="151">
        <v>6300</v>
      </c>
      <c r="F78" s="151">
        <v>6300</v>
      </c>
      <c r="G78" s="151">
        <v>6300</v>
      </c>
      <c r="H78" s="151"/>
      <c r="I78" s="151"/>
      <c r="J78" s="151"/>
      <c r="K78" s="151"/>
      <c r="L78" s="151"/>
      <c r="M78" s="151"/>
    </row>
    <row r="79" spans="1:13" ht="23.25">
      <c r="A79" s="143"/>
      <c r="B79" s="145"/>
      <c r="C79" s="145">
        <v>4750</v>
      </c>
      <c r="D79" s="145" t="s">
        <v>317</v>
      </c>
      <c r="E79" s="151">
        <v>18000</v>
      </c>
      <c r="F79" s="151">
        <v>18000</v>
      </c>
      <c r="G79" s="151">
        <v>18000</v>
      </c>
      <c r="H79" s="151"/>
      <c r="I79" s="151"/>
      <c r="J79" s="151"/>
      <c r="K79" s="151"/>
      <c r="L79" s="151"/>
      <c r="M79" s="151"/>
    </row>
    <row r="80" spans="1:13" ht="23.25">
      <c r="A80" s="143"/>
      <c r="B80" s="145"/>
      <c r="C80" s="145">
        <v>6050</v>
      </c>
      <c r="D80" s="145" t="s">
        <v>288</v>
      </c>
      <c r="E80" s="151">
        <v>0</v>
      </c>
      <c r="F80" s="151">
        <v>102920</v>
      </c>
      <c r="G80" s="151">
        <v>0</v>
      </c>
      <c r="H80" s="151"/>
      <c r="I80" s="151"/>
      <c r="J80" s="151"/>
      <c r="K80" s="151"/>
      <c r="L80" s="151"/>
      <c r="M80" s="151">
        <v>102920</v>
      </c>
    </row>
    <row r="81" spans="1:13" ht="23.25">
      <c r="A81" s="143"/>
      <c r="B81" s="145"/>
      <c r="C81" s="145">
        <v>6059</v>
      </c>
      <c r="D81" s="145" t="s">
        <v>288</v>
      </c>
      <c r="E81" s="151">
        <v>130000</v>
      </c>
      <c r="F81" s="151">
        <v>0</v>
      </c>
      <c r="G81" s="151">
        <v>0</v>
      </c>
      <c r="H81" s="151"/>
      <c r="I81" s="151"/>
      <c r="J81" s="151"/>
      <c r="K81" s="151"/>
      <c r="L81" s="151"/>
      <c r="M81" s="151"/>
    </row>
    <row r="82" spans="1:13" ht="23.25">
      <c r="A82" s="143"/>
      <c r="B82" s="145"/>
      <c r="C82" s="145">
        <v>6060</v>
      </c>
      <c r="D82" s="145" t="s">
        <v>318</v>
      </c>
      <c r="E82" s="151">
        <v>66000</v>
      </c>
      <c r="F82" s="151">
        <v>50500</v>
      </c>
      <c r="G82" s="151">
        <v>0</v>
      </c>
      <c r="H82" s="151"/>
      <c r="I82" s="151"/>
      <c r="J82" s="151"/>
      <c r="K82" s="151"/>
      <c r="L82" s="151"/>
      <c r="M82" s="151">
        <v>50500</v>
      </c>
    </row>
    <row r="83" spans="1:13" ht="34.5">
      <c r="A83" s="143">
        <v>751</v>
      </c>
      <c r="B83" s="144"/>
      <c r="C83" s="144"/>
      <c r="D83" s="144" t="s">
        <v>319</v>
      </c>
      <c r="E83" s="166">
        <f aca="true" t="shared" si="16" ref="E83:M83">E84+E86</f>
        <v>29953</v>
      </c>
      <c r="F83" s="166">
        <f t="shared" si="16"/>
        <v>1186</v>
      </c>
      <c r="G83" s="166">
        <f t="shared" si="16"/>
        <v>1186</v>
      </c>
      <c r="H83" s="166">
        <f t="shared" si="16"/>
        <v>0</v>
      </c>
      <c r="I83" s="166">
        <f t="shared" si="16"/>
        <v>0</v>
      </c>
      <c r="J83" s="166">
        <f t="shared" si="16"/>
        <v>0</v>
      </c>
      <c r="K83" s="166">
        <f t="shared" si="16"/>
        <v>0</v>
      </c>
      <c r="L83" s="166">
        <f t="shared" si="16"/>
        <v>0</v>
      </c>
      <c r="M83" s="166">
        <f t="shared" si="16"/>
        <v>0</v>
      </c>
    </row>
    <row r="84" spans="1:13" ht="34.5">
      <c r="A84" s="143"/>
      <c r="B84" s="144">
        <v>75101</v>
      </c>
      <c r="C84" s="144"/>
      <c r="D84" s="144" t="s">
        <v>320</v>
      </c>
      <c r="E84" s="166">
        <f aca="true" t="shared" si="17" ref="E84:M84">E85</f>
        <v>1167</v>
      </c>
      <c r="F84" s="166">
        <f t="shared" si="17"/>
        <v>1186</v>
      </c>
      <c r="G84" s="166">
        <f t="shared" si="17"/>
        <v>1186</v>
      </c>
      <c r="H84" s="166">
        <f t="shared" si="17"/>
        <v>0</v>
      </c>
      <c r="I84" s="166">
        <f t="shared" si="17"/>
        <v>0</v>
      </c>
      <c r="J84" s="166">
        <f t="shared" si="17"/>
        <v>0</v>
      </c>
      <c r="K84" s="166">
        <f t="shared" si="17"/>
        <v>0</v>
      </c>
      <c r="L84" s="166">
        <f t="shared" si="17"/>
        <v>0</v>
      </c>
      <c r="M84" s="166">
        <f t="shared" si="17"/>
        <v>0</v>
      </c>
    </row>
    <row r="85" spans="1:13" ht="12.75">
      <c r="A85" s="143"/>
      <c r="B85" s="145"/>
      <c r="C85" s="145">
        <v>4210</v>
      </c>
      <c r="D85" s="145" t="s">
        <v>285</v>
      </c>
      <c r="E85" s="151">
        <v>1167</v>
      </c>
      <c r="F85" s="151">
        <v>1186</v>
      </c>
      <c r="G85" s="151">
        <v>1186</v>
      </c>
      <c r="H85" s="151"/>
      <c r="I85" s="151"/>
      <c r="J85" s="151"/>
      <c r="K85" s="151"/>
      <c r="L85" s="151"/>
      <c r="M85" s="151"/>
    </row>
    <row r="86" spans="1:13" ht="12.75">
      <c r="A86" s="143"/>
      <c r="B86" s="144">
        <v>75108</v>
      </c>
      <c r="C86" s="144"/>
      <c r="D86" s="148" t="s">
        <v>321</v>
      </c>
      <c r="E86" s="166">
        <f>SUM(E87:E94)</f>
        <v>28786</v>
      </c>
      <c r="F86" s="166">
        <f>SUM(F87:F94)</f>
        <v>0</v>
      </c>
      <c r="G86" s="166">
        <f aca="true" t="shared" si="18" ref="G86:M86">SUM(G87:G94)</f>
        <v>0</v>
      </c>
      <c r="H86" s="166">
        <f t="shared" si="18"/>
        <v>0</v>
      </c>
      <c r="I86" s="166">
        <f t="shared" si="18"/>
        <v>0</v>
      </c>
      <c r="J86" s="166">
        <f t="shared" si="18"/>
        <v>0</v>
      </c>
      <c r="K86" s="166">
        <f t="shared" si="18"/>
        <v>0</v>
      </c>
      <c r="L86" s="166">
        <f t="shared" si="18"/>
        <v>0</v>
      </c>
      <c r="M86" s="166">
        <f t="shared" si="18"/>
        <v>0</v>
      </c>
    </row>
    <row r="87" spans="1:13" ht="12.75">
      <c r="A87" s="143"/>
      <c r="B87" s="144"/>
      <c r="C87" s="145">
        <v>3030</v>
      </c>
      <c r="D87" s="145" t="s">
        <v>322</v>
      </c>
      <c r="E87" s="151">
        <v>13860</v>
      </c>
      <c r="F87" s="151">
        <v>0</v>
      </c>
      <c r="G87" s="151"/>
      <c r="H87" s="151"/>
      <c r="I87" s="151"/>
      <c r="J87" s="151"/>
      <c r="K87" s="151"/>
      <c r="L87" s="151"/>
      <c r="M87" s="151"/>
    </row>
    <row r="88" spans="1:13" ht="12.75">
      <c r="A88" s="143"/>
      <c r="B88" s="144"/>
      <c r="C88" s="145">
        <v>4110</v>
      </c>
      <c r="D88" s="145" t="s">
        <v>300</v>
      </c>
      <c r="E88" s="151">
        <v>526.05</v>
      </c>
      <c r="F88" s="151">
        <v>0</v>
      </c>
      <c r="G88" s="151"/>
      <c r="H88" s="151"/>
      <c r="I88" s="151"/>
      <c r="J88" s="151"/>
      <c r="K88" s="151"/>
      <c r="L88" s="151"/>
      <c r="M88" s="151"/>
    </row>
    <row r="89" spans="1:13" ht="12.75">
      <c r="A89" s="143"/>
      <c r="B89" s="144"/>
      <c r="C89" s="145">
        <v>4120</v>
      </c>
      <c r="D89" s="145" t="s">
        <v>323</v>
      </c>
      <c r="E89" s="151">
        <v>82.76</v>
      </c>
      <c r="F89" s="151">
        <v>0</v>
      </c>
      <c r="G89" s="151"/>
      <c r="H89" s="151"/>
      <c r="I89" s="151"/>
      <c r="J89" s="151"/>
      <c r="K89" s="151"/>
      <c r="L89" s="151"/>
      <c r="M89" s="151"/>
    </row>
    <row r="90" spans="1:13" ht="12.75">
      <c r="A90" s="143"/>
      <c r="B90" s="144"/>
      <c r="C90" s="145">
        <v>4170</v>
      </c>
      <c r="D90" s="145" t="s">
        <v>284</v>
      </c>
      <c r="E90" s="151">
        <v>4777</v>
      </c>
      <c r="F90" s="151">
        <v>0</v>
      </c>
      <c r="G90" s="151"/>
      <c r="H90" s="151"/>
      <c r="I90" s="151"/>
      <c r="J90" s="151"/>
      <c r="K90" s="151"/>
      <c r="L90" s="151"/>
      <c r="M90" s="151"/>
    </row>
    <row r="91" spans="1:13" ht="12.75">
      <c r="A91" s="143"/>
      <c r="B91" s="144"/>
      <c r="C91" s="145">
        <v>4210</v>
      </c>
      <c r="D91" s="145" t="s">
        <v>285</v>
      </c>
      <c r="E91" s="151">
        <v>7346.86</v>
      </c>
      <c r="F91" s="151">
        <v>0</v>
      </c>
      <c r="G91" s="151"/>
      <c r="H91" s="151"/>
      <c r="I91" s="151"/>
      <c r="J91" s="151"/>
      <c r="K91" s="151"/>
      <c r="L91" s="151"/>
      <c r="M91" s="151"/>
    </row>
    <row r="92" spans="1:13" ht="12.75">
      <c r="A92" s="143"/>
      <c r="B92" s="144"/>
      <c r="C92" s="145">
        <v>4300</v>
      </c>
      <c r="D92" s="145" t="s">
        <v>278</v>
      </c>
      <c r="E92" s="151">
        <v>1568.77</v>
      </c>
      <c r="F92" s="151">
        <v>0</v>
      </c>
      <c r="G92" s="151"/>
      <c r="H92" s="151"/>
      <c r="I92" s="151"/>
      <c r="J92" s="151"/>
      <c r="K92" s="151"/>
      <c r="L92" s="151"/>
      <c r="M92" s="151"/>
    </row>
    <row r="93" spans="1:13" ht="12.75">
      <c r="A93" s="143"/>
      <c r="B93" s="144"/>
      <c r="C93" s="145">
        <v>4410</v>
      </c>
      <c r="D93" s="145" t="s">
        <v>305</v>
      </c>
      <c r="E93" s="151">
        <v>551.06</v>
      </c>
      <c r="F93" s="151">
        <v>0</v>
      </c>
      <c r="G93" s="151"/>
      <c r="H93" s="151"/>
      <c r="I93" s="151"/>
      <c r="J93" s="151"/>
      <c r="K93" s="151"/>
      <c r="L93" s="151"/>
      <c r="M93" s="151"/>
    </row>
    <row r="94" spans="1:13" ht="34.5">
      <c r="A94" s="143"/>
      <c r="B94" s="144"/>
      <c r="C94" s="145">
        <v>4740</v>
      </c>
      <c r="D94" s="145" t="s">
        <v>316</v>
      </c>
      <c r="E94" s="151">
        <v>73.5</v>
      </c>
      <c r="F94" s="151">
        <v>0</v>
      </c>
      <c r="G94" s="151"/>
      <c r="H94" s="151"/>
      <c r="I94" s="151"/>
      <c r="J94" s="151"/>
      <c r="K94" s="151"/>
      <c r="L94" s="151"/>
      <c r="M94" s="151"/>
    </row>
    <row r="95" spans="1:13" ht="23.25">
      <c r="A95" s="143">
        <v>754</v>
      </c>
      <c r="B95" s="144"/>
      <c r="C95" s="144"/>
      <c r="D95" s="144" t="s">
        <v>324</v>
      </c>
      <c r="E95" s="166">
        <f aca="true" t="shared" si="19" ref="E95:M95">E96+E111</f>
        <v>177520</v>
      </c>
      <c r="F95" s="166">
        <f>F96+F111+F115</f>
        <v>187000</v>
      </c>
      <c r="G95" s="166">
        <f>G96+G111+G115</f>
        <v>187000</v>
      </c>
      <c r="H95" s="166">
        <f t="shared" si="19"/>
        <v>23400</v>
      </c>
      <c r="I95" s="166">
        <f t="shared" si="19"/>
        <v>0</v>
      </c>
      <c r="J95" s="166">
        <f t="shared" si="19"/>
        <v>0</v>
      </c>
      <c r="K95" s="166">
        <f t="shared" si="19"/>
        <v>0</v>
      </c>
      <c r="L95" s="166">
        <f t="shared" si="19"/>
        <v>0</v>
      </c>
      <c r="M95" s="166">
        <f t="shared" si="19"/>
        <v>0</v>
      </c>
    </row>
    <row r="96" spans="1:13" ht="12.75">
      <c r="A96" s="143"/>
      <c r="B96" s="144">
        <v>75412</v>
      </c>
      <c r="C96" s="144"/>
      <c r="D96" s="144" t="s">
        <v>325</v>
      </c>
      <c r="E96" s="166">
        <f aca="true" t="shared" si="20" ref="E96:M96">SUM(E97:E110)</f>
        <v>176520</v>
      </c>
      <c r="F96" s="166">
        <f t="shared" si="20"/>
        <v>136500</v>
      </c>
      <c r="G96" s="166">
        <f t="shared" si="20"/>
        <v>136500</v>
      </c>
      <c r="H96" s="166">
        <f t="shared" si="20"/>
        <v>23400</v>
      </c>
      <c r="I96" s="166">
        <f t="shared" si="20"/>
        <v>0</v>
      </c>
      <c r="J96" s="166">
        <f t="shared" si="20"/>
        <v>0</v>
      </c>
      <c r="K96" s="166">
        <f t="shared" si="20"/>
        <v>0</v>
      </c>
      <c r="L96" s="166">
        <f t="shared" si="20"/>
        <v>0</v>
      </c>
      <c r="M96" s="166">
        <f t="shared" si="20"/>
        <v>0</v>
      </c>
    </row>
    <row r="97" spans="1:13" ht="12.75">
      <c r="A97" s="143"/>
      <c r="B97" s="144"/>
      <c r="C97" s="145">
        <v>3030</v>
      </c>
      <c r="D97" s="145" t="s">
        <v>322</v>
      </c>
      <c r="E97" s="151">
        <v>25000</v>
      </c>
      <c r="F97" s="151">
        <v>25000</v>
      </c>
      <c r="G97" s="151">
        <v>25000</v>
      </c>
      <c r="H97" s="151"/>
      <c r="I97" s="151"/>
      <c r="J97" s="151"/>
      <c r="K97" s="151"/>
      <c r="L97" s="151"/>
      <c r="M97" s="151"/>
    </row>
    <row r="98" spans="1:13" ht="12.75">
      <c r="A98" s="143"/>
      <c r="B98" s="144"/>
      <c r="C98" s="145">
        <v>4010</v>
      </c>
      <c r="D98" s="145" t="s">
        <v>298</v>
      </c>
      <c r="E98" s="151">
        <v>1004</v>
      </c>
      <c r="F98" s="151">
        <v>0</v>
      </c>
      <c r="G98" s="151">
        <v>0</v>
      </c>
      <c r="H98" s="151"/>
      <c r="I98" s="151"/>
      <c r="J98" s="151"/>
      <c r="K98" s="151"/>
      <c r="L98" s="151"/>
      <c r="M98" s="151"/>
    </row>
    <row r="99" spans="1:13" ht="12.75">
      <c r="A99" s="143"/>
      <c r="B99" s="144"/>
      <c r="C99" s="145">
        <v>4040</v>
      </c>
      <c r="D99" s="145" t="s">
        <v>299</v>
      </c>
      <c r="E99" s="151">
        <v>633.62</v>
      </c>
      <c r="F99" s="151">
        <v>0</v>
      </c>
      <c r="G99" s="151">
        <v>0</v>
      </c>
      <c r="H99" s="151"/>
      <c r="I99" s="151"/>
      <c r="J99" s="151"/>
      <c r="K99" s="151"/>
      <c r="L99" s="151"/>
      <c r="M99" s="151"/>
    </row>
    <row r="100" spans="1:13" ht="12.75">
      <c r="A100" s="143"/>
      <c r="B100" s="144"/>
      <c r="C100" s="145">
        <v>4110</v>
      </c>
      <c r="D100" s="146" t="s">
        <v>326</v>
      </c>
      <c r="E100" s="151">
        <v>564.25</v>
      </c>
      <c r="F100" s="151">
        <v>0</v>
      </c>
      <c r="G100" s="151">
        <v>0</v>
      </c>
      <c r="H100" s="151"/>
      <c r="I100" s="151"/>
      <c r="J100" s="151"/>
      <c r="K100" s="151"/>
      <c r="L100" s="151"/>
      <c r="M100" s="151"/>
    </row>
    <row r="101" spans="1:13" ht="12.75">
      <c r="A101" s="143"/>
      <c r="B101" s="144"/>
      <c r="C101" s="145">
        <v>4120</v>
      </c>
      <c r="D101" s="145" t="s">
        <v>323</v>
      </c>
      <c r="E101" s="151">
        <v>87.43</v>
      </c>
      <c r="F101" s="151">
        <v>0</v>
      </c>
      <c r="G101" s="151">
        <v>0</v>
      </c>
      <c r="H101" s="151"/>
      <c r="I101" s="151"/>
      <c r="J101" s="151"/>
      <c r="K101" s="151"/>
      <c r="L101" s="151"/>
      <c r="M101" s="151"/>
    </row>
    <row r="102" spans="1:13" ht="12.75">
      <c r="A102" s="143"/>
      <c r="B102" s="144"/>
      <c r="C102" s="145">
        <v>4170</v>
      </c>
      <c r="D102" s="145" t="s">
        <v>284</v>
      </c>
      <c r="E102" s="151">
        <v>20500</v>
      </c>
      <c r="F102" s="151">
        <v>23400</v>
      </c>
      <c r="G102" s="151">
        <v>23400</v>
      </c>
      <c r="H102" s="151">
        <v>23400</v>
      </c>
      <c r="I102" s="151"/>
      <c r="J102" s="151"/>
      <c r="K102" s="151"/>
      <c r="L102" s="151"/>
      <c r="M102" s="151"/>
    </row>
    <row r="103" spans="1:13" ht="12.75">
      <c r="A103" s="143"/>
      <c r="B103" s="144"/>
      <c r="C103" s="145">
        <v>4210</v>
      </c>
      <c r="D103" s="145" t="s">
        <v>285</v>
      </c>
      <c r="E103" s="151">
        <v>58064.7</v>
      </c>
      <c r="F103" s="151">
        <v>58600</v>
      </c>
      <c r="G103" s="151">
        <v>58600</v>
      </c>
      <c r="H103" s="151"/>
      <c r="I103" s="151"/>
      <c r="J103" s="151"/>
      <c r="K103" s="151"/>
      <c r="L103" s="151"/>
      <c r="M103" s="151"/>
    </row>
    <row r="104" spans="1:13" ht="12.75">
      <c r="A104" s="143"/>
      <c r="B104" s="144"/>
      <c r="C104" s="145">
        <v>4260</v>
      </c>
      <c r="D104" s="145" t="s">
        <v>290</v>
      </c>
      <c r="E104" s="151">
        <v>6000</v>
      </c>
      <c r="F104" s="151">
        <v>6000</v>
      </c>
      <c r="G104" s="151">
        <v>6000</v>
      </c>
      <c r="H104" s="151"/>
      <c r="I104" s="151"/>
      <c r="J104" s="151"/>
      <c r="K104" s="151"/>
      <c r="L104" s="151"/>
      <c r="M104" s="151"/>
    </row>
    <row r="105" spans="1:13" ht="12.75">
      <c r="A105" s="143"/>
      <c r="B105" s="144"/>
      <c r="C105" s="145">
        <v>4280</v>
      </c>
      <c r="D105" s="146" t="s">
        <v>311</v>
      </c>
      <c r="E105" s="151">
        <v>2500</v>
      </c>
      <c r="F105" s="151">
        <v>2500</v>
      </c>
      <c r="G105" s="151">
        <v>2500</v>
      </c>
      <c r="H105" s="151"/>
      <c r="I105" s="151"/>
      <c r="J105" s="151"/>
      <c r="K105" s="151"/>
      <c r="L105" s="151"/>
      <c r="M105" s="151"/>
    </row>
    <row r="106" spans="1:13" ht="12.75">
      <c r="A106" s="143"/>
      <c r="B106" s="144"/>
      <c r="C106" s="145">
        <v>4300</v>
      </c>
      <c r="D106" s="145" t="s">
        <v>278</v>
      </c>
      <c r="E106" s="151">
        <v>9700</v>
      </c>
      <c r="F106" s="151">
        <v>10000</v>
      </c>
      <c r="G106" s="151">
        <v>10000</v>
      </c>
      <c r="H106" s="151"/>
      <c r="I106" s="151"/>
      <c r="J106" s="151"/>
      <c r="K106" s="151"/>
      <c r="L106" s="151"/>
      <c r="M106" s="151"/>
    </row>
    <row r="107" spans="1:13" ht="12.75">
      <c r="A107" s="143"/>
      <c r="B107" s="144"/>
      <c r="C107" s="145">
        <v>4410</v>
      </c>
      <c r="D107" s="145" t="s">
        <v>305</v>
      </c>
      <c r="E107" s="151">
        <v>500</v>
      </c>
      <c r="F107" s="151">
        <v>0</v>
      </c>
      <c r="G107" s="151">
        <v>0</v>
      </c>
      <c r="H107" s="151"/>
      <c r="I107" s="151"/>
      <c r="J107" s="151"/>
      <c r="K107" s="151"/>
      <c r="L107" s="151"/>
      <c r="M107" s="151"/>
    </row>
    <row r="108" spans="1:13" ht="12.75">
      <c r="A108" s="143"/>
      <c r="B108" s="144"/>
      <c r="C108" s="145">
        <v>4430</v>
      </c>
      <c r="D108" s="145" t="s">
        <v>286</v>
      </c>
      <c r="E108" s="151">
        <v>7500</v>
      </c>
      <c r="F108" s="151">
        <v>7500</v>
      </c>
      <c r="G108" s="151">
        <v>7500</v>
      </c>
      <c r="H108" s="151"/>
      <c r="I108" s="151"/>
      <c r="J108" s="151"/>
      <c r="K108" s="151"/>
      <c r="L108" s="151"/>
      <c r="M108" s="151"/>
    </row>
    <row r="109" spans="1:13" ht="23.25">
      <c r="A109" s="143"/>
      <c r="B109" s="144"/>
      <c r="C109" s="145">
        <v>4700</v>
      </c>
      <c r="D109" s="146" t="s">
        <v>306</v>
      </c>
      <c r="E109" s="151">
        <v>250</v>
      </c>
      <c r="F109" s="151">
        <v>3500</v>
      </c>
      <c r="G109" s="151">
        <v>3500</v>
      </c>
      <c r="H109" s="151"/>
      <c r="I109" s="151"/>
      <c r="J109" s="151"/>
      <c r="K109" s="151"/>
      <c r="L109" s="151"/>
      <c r="M109" s="151"/>
    </row>
    <row r="110" spans="1:13" ht="23.25">
      <c r="A110" s="143"/>
      <c r="B110" s="144"/>
      <c r="C110" s="146">
        <v>6060</v>
      </c>
      <c r="D110" s="145" t="s">
        <v>318</v>
      </c>
      <c r="E110" s="151">
        <v>44216</v>
      </c>
      <c r="F110" s="151">
        <v>0</v>
      </c>
      <c r="G110" s="151">
        <v>0</v>
      </c>
      <c r="H110" s="151"/>
      <c r="I110" s="151"/>
      <c r="J110" s="151"/>
      <c r="K110" s="151"/>
      <c r="L110" s="151"/>
      <c r="M110" s="151"/>
    </row>
    <row r="111" spans="1:13" ht="12.75">
      <c r="A111" s="143"/>
      <c r="B111" s="144">
        <v>75414</v>
      </c>
      <c r="C111" s="144"/>
      <c r="D111" s="144" t="s">
        <v>327</v>
      </c>
      <c r="E111" s="166">
        <f aca="true" t="shared" si="21" ref="E111:M111">SUM(E112:E114)</f>
        <v>1000</v>
      </c>
      <c r="F111" s="166">
        <f t="shared" si="21"/>
        <v>500</v>
      </c>
      <c r="G111" s="166">
        <f t="shared" si="21"/>
        <v>500</v>
      </c>
      <c r="H111" s="166">
        <f t="shared" si="21"/>
        <v>0</v>
      </c>
      <c r="I111" s="166">
        <f t="shared" si="21"/>
        <v>0</v>
      </c>
      <c r="J111" s="166">
        <f t="shared" si="21"/>
        <v>0</v>
      </c>
      <c r="K111" s="166">
        <f t="shared" si="21"/>
        <v>0</v>
      </c>
      <c r="L111" s="166">
        <f t="shared" si="21"/>
        <v>0</v>
      </c>
      <c r="M111" s="166">
        <f t="shared" si="21"/>
        <v>0</v>
      </c>
    </row>
    <row r="112" spans="1:13" ht="12.75">
      <c r="A112" s="143"/>
      <c r="B112" s="144"/>
      <c r="C112" s="145">
        <v>4210</v>
      </c>
      <c r="D112" s="145" t="s">
        <v>328</v>
      </c>
      <c r="E112" s="151">
        <v>500</v>
      </c>
      <c r="F112" s="151">
        <v>0</v>
      </c>
      <c r="G112" s="151">
        <v>0</v>
      </c>
      <c r="H112" s="151"/>
      <c r="I112" s="151"/>
      <c r="J112" s="151"/>
      <c r="K112" s="151"/>
      <c r="L112" s="151"/>
      <c r="M112" s="151"/>
    </row>
    <row r="113" spans="1:13" ht="12.75">
      <c r="A113" s="143"/>
      <c r="B113" s="145"/>
      <c r="C113" s="145">
        <v>4300</v>
      </c>
      <c r="D113" s="145" t="s">
        <v>278</v>
      </c>
      <c r="E113" s="151">
        <v>300</v>
      </c>
      <c r="F113" s="151">
        <v>500</v>
      </c>
      <c r="G113" s="151">
        <v>500</v>
      </c>
      <c r="H113" s="151"/>
      <c r="I113" s="151"/>
      <c r="J113" s="151"/>
      <c r="K113" s="151"/>
      <c r="L113" s="151"/>
      <c r="M113" s="151"/>
    </row>
    <row r="114" spans="1:13" ht="12.75">
      <c r="A114" s="143"/>
      <c r="B114" s="145"/>
      <c r="C114" s="145">
        <v>4410</v>
      </c>
      <c r="D114" s="145" t="s">
        <v>305</v>
      </c>
      <c r="E114" s="151">
        <v>200</v>
      </c>
      <c r="F114" s="151">
        <v>0</v>
      </c>
      <c r="G114" s="151">
        <v>0</v>
      </c>
      <c r="H114" s="151"/>
      <c r="I114" s="151"/>
      <c r="J114" s="151"/>
      <c r="K114" s="151"/>
      <c r="L114" s="151"/>
      <c r="M114" s="151"/>
    </row>
    <row r="115" spans="1:13" ht="12.75">
      <c r="A115" s="143"/>
      <c r="B115" s="144">
        <v>75421</v>
      </c>
      <c r="C115" s="144"/>
      <c r="D115" s="144" t="s">
        <v>546</v>
      </c>
      <c r="E115" s="166">
        <v>0</v>
      </c>
      <c r="F115" s="166">
        <f>SUM(F116:F117)</f>
        <v>50000</v>
      </c>
      <c r="G115" s="166">
        <f>SUM(F116:F117)</f>
        <v>50000</v>
      </c>
      <c r="H115" s="151"/>
      <c r="I115" s="151"/>
      <c r="J115" s="151"/>
      <c r="K115" s="151"/>
      <c r="L115" s="151"/>
      <c r="M115" s="151"/>
    </row>
    <row r="116" spans="1:13" ht="12.75">
      <c r="A116" s="143"/>
      <c r="B116" s="145"/>
      <c r="C116" s="145">
        <v>4210</v>
      </c>
      <c r="D116" s="145" t="s">
        <v>328</v>
      </c>
      <c r="E116" s="151">
        <v>0</v>
      </c>
      <c r="F116" s="151">
        <v>25000</v>
      </c>
      <c r="G116" s="151">
        <v>25000</v>
      </c>
      <c r="H116" s="151"/>
      <c r="I116" s="151"/>
      <c r="J116" s="151"/>
      <c r="K116" s="151"/>
      <c r="L116" s="151"/>
      <c r="M116" s="151"/>
    </row>
    <row r="117" spans="1:13" ht="12.75">
      <c r="A117" s="143"/>
      <c r="B117" s="145"/>
      <c r="C117" s="145">
        <v>4300</v>
      </c>
      <c r="D117" s="145" t="s">
        <v>278</v>
      </c>
      <c r="E117" s="151">
        <v>0</v>
      </c>
      <c r="F117" s="151">
        <v>25000</v>
      </c>
      <c r="G117" s="151">
        <v>25000</v>
      </c>
      <c r="H117" s="151"/>
      <c r="I117" s="151"/>
      <c r="J117" s="151"/>
      <c r="K117" s="151"/>
      <c r="L117" s="151"/>
      <c r="M117" s="151"/>
    </row>
    <row r="118" spans="1:13" ht="57">
      <c r="A118" s="143">
        <v>756</v>
      </c>
      <c r="B118" s="144"/>
      <c r="C118" s="144"/>
      <c r="D118" s="144" t="s">
        <v>329</v>
      </c>
      <c r="E118" s="166">
        <f aca="true" t="shared" si="22" ref="E118:M118">E119</f>
        <v>11070</v>
      </c>
      <c r="F118" s="166">
        <f t="shared" si="22"/>
        <v>14000</v>
      </c>
      <c r="G118" s="166">
        <f t="shared" si="22"/>
        <v>14000</v>
      </c>
      <c r="H118" s="166">
        <f t="shared" si="22"/>
        <v>0</v>
      </c>
      <c r="I118" s="166">
        <f t="shared" si="22"/>
        <v>150</v>
      </c>
      <c r="J118" s="166">
        <f t="shared" si="22"/>
        <v>0</v>
      </c>
      <c r="K118" s="166">
        <f t="shared" si="22"/>
        <v>0</v>
      </c>
      <c r="L118" s="166">
        <f t="shared" si="22"/>
        <v>0</v>
      </c>
      <c r="M118" s="166">
        <f t="shared" si="22"/>
        <v>0</v>
      </c>
    </row>
    <row r="119" spans="1:13" ht="34.5">
      <c r="A119" s="143"/>
      <c r="B119" s="144">
        <v>75647</v>
      </c>
      <c r="C119" s="144"/>
      <c r="D119" s="144" t="s">
        <v>330</v>
      </c>
      <c r="E119" s="166">
        <f aca="true" t="shared" si="23" ref="E119:M119">SUM(E120:E122)</f>
        <v>11070</v>
      </c>
      <c r="F119" s="166">
        <f t="shared" si="23"/>
        <v>14000</v>
      </c>
      <c r="G119" s="166">
        <f t="shared" si="23"/>
        <v>14000</v>
      </c>
      <c r="H119" s="166">
        <f t="shared" si="23"/>
        <v>0</v>
      </c>
      <c r="I119" s="166">
        <f t="shared" si="23"/>
        <v>150</v>
      </c>
      <c r="J119" s="166">
        <f t="shared" si="23"/>
        <v>0</v>
      </c>
      <c r="K119" s="166">
        <f t="shared" si="23"/>
        <v>0</v>
      </c>
      <c r="L119" s="166">
        <f t="shared" si="23"/>
        <v>0</v>
      </c>
      <c r="M119" s="166">
        <f t="shared" si="23"/>
        <v>0</v>
      </c>
    </row>
    <row r="120" spans="1:13" ht="12.75">
      <c r="A120" s="143"/>
      <c r="B120" s="145"/>
      <c r="C120" s="145">
        <v>4100</v>
      </c>
      <c r="D120" s="145" t="s">
        <v>331</v>
      </c>
      <c r="E120" s="151">
        <v>11000</v>
      </c>
      <c r="F120" s="151">
        <v>13850</v>
      </c>
      <c r="G120" s="151">
        <v>13850</v>
      </c>
      <c r="H120" s="151"/>
      <c r="I120" s="151"/>
      <c r="J120" s="151"/>
      <c r="K120" s="151"/>
      <c r="L120" s="151"/>
      <c r="M120" s="151"/>
    </row>
    <row r="121" spans="1:13" ht="12.75">
      <c r="A121" s="143"/>
      <c r="B121" s="145"/>
      <c r="C121" s="145">
        <v>4110</v>
      </c>
      <c r="D121" s="145" t="s">
        <v>326</v>
      </c>
      <c r="E121" s="151">
        <v>50</v>
      </c>
      <c r="F121" s="151">
        <v>100</v>
      </c>
      <c r="G121" s="151">
        <v>100</v>
      </c>
      <c r="H121" s="151"/>
      <c r="I121" s="151">
        <v>100</v>
      </c>
      <c r="J121" s="151"/>
      <c r="K121" s="151"/>
      <c r="L121" s="151"/>
      <c r="M121" s="151"/>
    </row>
    <row r="122" spans="1:13" ht="12.75">
      <c r="A122" s="143"/>
      <c r="B122" s="145"/>
      <c r="C122" s="145">
        <v>4120</v>
      </c>
      <c r="D122" s="145" t="s">
        <v>323</v>
      </c>
      <c r="E122" s="151">
        <v>20</v>
      </c>
      <c r="F122" s="151">
        <v>50</v>
      </c>
      <c r="G122" s="151">
        <v>50</v>
      </c>
      <c r="H122" s="151"/>
      <c r="I122" s="151">
        <v>50</v>
      </c>
      <c r="J122" s="151"/>
      <c r="K122" s="151"/>
      <c r="L122" s="151"/>
      <c r="M122" s="151"/>
    </row>
    <row r="123" spans="1:13" ht="12.75">
      <c r="A123" s="143">
        <v>757</v>
      </c>
      <c r="B123" s="144"/>
      <c r="C123" s="144"/>
      <c r="D123" s="144" t="s">
        <v>332</v>
      </c>
      <c r="E123" s="166">
        <f aca="true" t="shared" si="24" ref="E123:M123">E124</f>
        <v>160150</v>
      </c>
      <c r="F123" s="166">
        <f t="shared" si="24"/>
        <v>220000</v>
      </c>
      <c r="G123" s="166">
        <f t="shared" si="24"/>
        <v>220000</v>
      </c>
      <c r="H123" s="166">
        <f t="shared" si="24"/>
        <v>0</v>
      </c>
      <c r="I123" s="166">
        <f t="shared" si="24"/>
        <v>0</v>
      </c>
      <c r="J123" s="166">
        <f t="shared" si="24"/>
        <v>0</v>
      </c>
      <c r="K123" s="166">
        <f t="shared" si="24"/>
        <v>220000</v>
      </c>
      <c r="L123" s="166">
        <f t="shared" si="24"/>
        <v>0</v>
      </c>
      <c r="M123" s="166">
        <f t="shared" si="24"/>
        <v>0</v>
      </c>
    </row>
    <row r="124" spans="1:13" ht="34.5">
      <c r="A124" s="143"/>
      <c r="B124" s="144">
        <v>75702</v>
      </c>
      <c r="C124" s="144"/>
      <c r="D124" s="144" t="s">
        <v>333</v>
      </c>
      <c r="E124" s="166">
        <f>E125</f>
        <v>160150</v>
      </c>
      <c r="F124" s="166">
        <f aca="true" t="shared" si="25" ref="F124:K124">F125</f>
        <v>220000</v>
      </c>
      <c r="G124" s="166">
        <f t="shared" si="25"/>
        <v>220000</v>
      </c>
      <c r="H124" s="166">
        <f t="shared" si="25"/>
        <v>0</v>
      </c>
      <c r="I124" s="166">
        <f t="shared" si="25"/>
        <v>0</v>
      </c>
      <c r="J124" s="166">
        <f t="shared" si="25"/>
        <v>0</v>
      </c>
      <c r="K124" s="166">
        <f t="shared" si="25"/>
        <v>220000</v>
      </c>
      <c r="L124" s="166">
        <f>L125</f>
        <v>0</v>
      </c>
      <c r="M124" s="166">
        <f>M125</f>
        <v>0</v>
      </c>
    </row>
    <row r="125" spans="1:13" ht="34.5">
      <c r="A125" s="143"/>
      <c r="B125" s="144"/>
      <c r="C125" s="145">
        <v>8070</v>
      </c>
      <c r="D125" s="145" t="s">
        <v>334</v>
      </c>
      <c r="E125" s="151">
        <v>160150</v>
      </c>
      <c r="F125" s="151">
        <v>220000</v>
      </c>
      <c r="G125" s="151">
        <v>220000</v>
      </c>
      <c r="H125" s="151"/>
      <c r="I125" s="151"/>
      <c r="J125" s="151"/>
      <c r="K125" s="151">
        <v>220000</v>
      </c>
      <c r="L125" s="151"/>
      <c r="M125" s="151"/>
    </row>
    <row r="126" spans="1:13" ht="12.75">
      <c r="A126" s="143">
        <v>758</v>
      </c>
      <c r="B126" s="144"/>
      <c r="C126" s="144"/>
      <c r="D126" s="148" t="s">
        <v>335</v>
      </c>
      <c r="E126" s="166">
        <f aca="true" t="shared" si="26" ref="E126:M126">E127</f>
        <v>0</v>
      </c>
      <c r="F126" s="166">
        <f>F127</f>
        <v>100000</v>
      </c>
      <c r="G126" s="166">
        <f>G127</f>
        <v>100000</v>
      </c>
      <c r="H126" s="166">
        <f t="shared" si="26"/>
        <v>0</v>
      </c>
      <c r="I126" s="166">
        <f t="shared" si="26"/>
        <v>0</v>
      </c>
      <c r="J126" s="166">
        <f t="shared" si="26"/>
        <v>0</v>
      </c>
      <c r="K126" s="166">
        <f t="shared" si="26"/>
        <v>0</v>
      </c>
      <c r="L126" s="166">
        <f>L127</f>
        <v>100000</v>
      </c>
      <c r="M126" s="166">
        <f t="shared" si="26"/>
        <v>0</v>
      </c>
    </row>
    <row r="127" spans="1:13" ht="12.75">
      <c r="A127" s="143"/>
      <c r="B127" s="144">
        <v>75818</v>
      </c>
      <c r="C127" s="144"/>
      <c r="D127" s="148" t="s">
        <v>336</v>
      </c>
      <c r="E127" s="166">
        <f>E128</f>
        <v>0</v>
      </c>
      <c r="F127" s="166">
        <f>F128</f>
        <v>100000</v>
      </c>
      <c r="G127" s="166">
        <f>G128</f>
        <v>100000</v>
      </c>
      <c r="H127" s="166">
        <f aca="true" t="shared" si="27" ref="H127:M127">H128</f>
        <v>0</v>
      </c>
      <c r="I127" s="166">
        <f t="shared" si="27"/>
        <v>0</v>
      </c>
      <c r="J127" s="166">
        <f t="shared" si="27"/>
        <v>0</v>
      </c>
      <c r="K127" s="166">
        <f t="shared" si="27"/>
        <v>0</v>
      </c>
      <c r="L127" s="166">
        <f>L128</f>
        <v>100000</v>
      </c>
      <c r="M127" s="166">
        <f t="shared" si="27"/>
        <v>0</v>
      </c>
    </row>
    <row r="128" spans="1:13" ht="12.75">
      <c r="A128" s="143"/>
      <c r="B128" s="145"/>
      <c r="C128" s="145">
        <v>4810</v>
      </c>
      <c r="D128" s="146" t="s">
        <v>337</v>
      </c>
      <c r="E128" s="151">
        <v>0</v>
      </c>
      <c r="F128" s="151">
        <v>100000</v>
      </c>
      <c r="G128" s="151">
        <v>100000</v>
      </c>
      <c r="H128" s="151"/>
      <c r="I128" s="151"/>
      <c r="J128" s="151"/>
      <c r="K128" s="151"/>
      <c r="L128" s="151">
        <v>100000</v>
      </c>
      <c r="M128" s="151"/>
    </row>
    <row r="129" spans="1:13" ht="12.75">
      <c r="A129" s="143">
        <v>801</v>
      </c>
      <c r="B129" s="144"/>
      <c r="C129" s="144"/>
      <c r="D129" s="148" t="s">
        <v>338</v>
      </c>
      <c r="E129" s="166">
        <f aca="true" t="shared" si="28" ref="E129:M129">E130+E150+E157+E178+E199+E208+E210</f>
        <v>6060738</v>
      </c>
      <c r="F129" s="166">
        <f t="shared" si="28"/>
        <v>6388684</v>
      </c>
      <c r="G129" s="166">
        <f t="shared" si="28"/>
        <v>6288684</v>
      </c>
      <c r="H129" s="166">
        <f t="shared" si="28"/>
        <v>3691950</v>
      </c>
      <c r="I129" s="166">
        <f t="shared" si="28"/>
        <v>772411</v>
      </c>
      <c r="J129" s="166">
        <f t="shared" si="28"/>
        <v>0</v>
      </c>
      <c r="K129" s="166">
        <f t="shared" si="28"/>
        <v>0</v>
      </c>
      <c r="L129" s="166">
        <f t="shared" si="28"/>
        <v>0</v>
      </c>
      <c r="M129" s="166">
        <f t="shared" si="28"/>
        <v>100000</v>
      </c>
    </row>
    <row r="130" spans="1:13" ht="12.75">
      <c r="A130" s="143"/>
      <c r="B130" s="144">
        <v>80101</v>
      </c>
      <c r="C130" s="144"/>
      <c r="D130" s="148" t="s">
        <v>339</v>
      </c>
      <c r="E130" s="166">
        <f aca="true" t="shared" si="29" ref="E130:M130">SUM(E131:E149)</f>
        <v>3123142</v>
      </c>
      <c r="F130" s="166">
        <f t="shared" si="29"/>
        <v>3456733</v>
      </c>
      <c r="G130" s="166">
        <f t="shared" si="29"/>
        <v>3356733</v>
      </c>
      <c r="H130" s="166">
        <f t="shared" si="29"/>
        <v>2069556</v>
      </c>
      <c r="I130" s="166">
        <f t="shared" si="29"/>
        <v>420990</v>
      </c>
      <c r="J130" s="166">
        <f t="shared" si="29"/>
        <v>0</v>
      </c>
      <c r="K130" s="166">
        <f t="shared" si="29"/>
        <v>0</v>
      </c>
      <c r="L130" s="166">
        <f t="shared" si="29"/>
        <v>0</v>
      </c>
      <c r="M130" s="166">
        <f t="shared" si="29"/>
        <v>100000</v>
      </c>
    </row>
    <row r="131" spans="1:13" ht="23.25">
      <c r="A131" s="143"/>
      <c r="B131" s="144"/>
      <c r="C131" s="145">
        <v>3020</v>
      </c>
      <c r="D131" s="145" t="s">
        <v>340</v>
      </c>
      <c r="E131" s="151">
        <v>154612</v>
      </c>
      <c r="F131" s="151">
        <v>178169</v>
      </c>
      <c r="G131" s="151">
        <v>178169</v>
      </c>
      <c r="H131" s="151"/>
      <c r="I131" s="151"/>
      <c r="J131" s="151"/>
      <c r="K131" s="151"/>
      <c r="L131" s="151"/>
      <c r="M131" s="151"/>
    </row>
    <row r="132" spans="1:13" ht="12.75">
      <c r="A132" s="143"/>
      <c r="B132" s="144"/>
      <c r="C132" s="145">
        <v>4010</v>
      </c>
      <c r="D132" s="145" t="s">
        <v>341</v>
      </c>
      <c r="E132" s="151">
        <v>1736763</v>
      </c>
      <c r="F132" s="151">
        <v>1908336</v>
      </c>
      <c r="G132" s="151">
        <v>1908336</v>
      </c>
      <c r="H132" s="151">
        <v>1908336</v>
      </c>
      <c r="I132" s="151"/>
      <c r="J132" s="151"/>
      <c r="K132" s="151"/>
      <c r="L132" s="151"/>
      <c r="M132" s="151"/>
    </row>
    <row r="133" spans="1:13" ht="12.75">
      <c r="A133" s="143"/>
      <c r="B133" s="144"/>
      <c r="C133" s="145">
        <v>4040</v>
      </c>
      <c r="D133" s="145" t="s">
        <v>299</v>
      </c>
      <c r="E133" s="151">
        <v>136110</v>
      </c>
      <c r="F133" s="151">
        <v>150020</v>
      </c>
      <c r="G133" s="151">
        <v>150020</v>
      </c>
      <c r="H133" s="151">
        <v>150020</v>
      </c>
      <c r="I133" s="151"/>
      <c r="J133" s="151"/>
      <c r="K133" s="151"/>
      <c r="L133" s="151"/>
      <c r="M133" s="151"/>
    </row>
    <row r="134" spans="1:13" ht="12.75">
      <c r="A134" s="143"/>
      <c r="B134" s="144"/>
      <c r="C134" s="145">
        <v>4110</v>
      </c>
      <c r="D134" s="146" t="s">
        <v>342</v>
      </c>
      <c r="E134" s="151">
        <v>342827</v>
      </c>
      <c r="F134" s="151">
        <v>367505</v>
      </c>
      <c r="G134" s="151">
        <v>367505</v>
      </c>
      <c r="H134" s="151"/>
      <c r="I134" s="151">
        <v>367505</v>
      </c>
      <c r="J134" s="151"/>
      <c r="K134" s="151"/>
      <c r="L134" s="151"/>
      <c r="M134" s="151"/>
    </row>
    <row r="135" spans="1:13" ht="12.75">
      <c r="A135" s="143"/>
      <c r="B135" s="145"/>
      <c r="C135" s="145">
        <v>4120</v>
      </c>
      <c r="D135" s="145" t="s">
        <v>301</v>
      </c>
      <c r="E135" s="151">
        <v>48117</v>
      </c>
      <c r="F135" s="151">
        <v>53485</v>
      </c>
      <c r="G135" s="151">
        <v>53485</v>
      </c>
      <c r="H135" s="151"/>
      <c r="I135" s="151">
        <v>53485</v>
      </c>
      <c r="J135" s="151"/>
      <c r="K135" s="151"/>
      <c r="L135" s="151"/>
      <c r="M135" s="151"/>
    </row>
    <row r="136" spans="1:13" ht="12.75">
      <c r="A136" s="143"/>
      <c r="B136" s="145"/>
      <c r="C136" s="145">
        <v>4170</v>
      </c>
      <c r="D136" s="145" t="s">
        <v>284</v>
      </c>
      <c r="E136" s="151">
        <v>10288</v>
      </c>
      <c r="F136" s="151">
        <v>11200</v>
      </c>
      <c r="G136" s="151">
        <v>11200</v>
      </c>
      <c r="H136" s="151">
        <v>11200</v>
      </c>
      <c r="I136" s="151"/>
      <c r="J136" s="151"/>
      <c r="K136" s="151"/>
      <c r="L136" s="151"/>
      <c r="M136" s="151"/>
    </row>
    <row r="137" spans="1:13" ht="12.75">
      <c r="A137" s="143"/>
      <c r="B137" s="144"/>
      <c r="C137" s="145">
        <v>4210</v>
      </c>
      <c r="D137" s="145" t="s">
        <v>343</v>
      </c>
      <c r="E137" s="151">
        <v>141466</v>
      </c>
      <c r="F137" s="151">
        <v>113300</v>
      </c>
      <c r="G137" s="151">
        <v>113300</v>
      </c>
      <c r="H137" s="151"/>
      <c r="I137" s="151"/>
      <c r="J137" s="151"/>
      <c r="K137" s="151"/>
      <c r="L137" s="151"/>
      <c r="M137" s="151"/>
    </row>
    <row r="138" spans="1:13" ht="23.25">
      <c r="A138" s="143"/>
      <c r="B138" s="145"/>
      <c r="C138" s="145">
        <v>4240</v>
      </c>
      <c r="D138" s="145" t="s">
        <v>344</v>
      </c>
      <c r="E138" s="151">
        <v>20623</v>
      </c>
      <c r="F138" s="151">
        <v>39000</v>
      </c>
      <c r="G138" s="151">
        <v>39000</v>
      </c>
      <c r="H138" s="151"/>
      <c r="I138" s="151"/>
      <c r="J138" s="151"/>
      <c r="K138" s="151"/>
      <c r="L138" s="151"/>
      <c r="M138" s="151"/>
    </row>
    <row r="139" spans="1:13" ht="12.75">
      <c r="A139" s="143"/>
      <c r="B139" s="144"/>
      <c r="C139" s="145">
        <v>4260</v>
      </c>
      <c r="D139" s="145" t="s">
        <v>345</v>
      </c>
      <c r="E139" s="151">
        <v>105736</v>
      </c>
      <c r="F139" s="151">
        <v>113900</v>
      </c>
      <c r="G139" s="151">
        <v>113900</v>
      </c>
      <c r="H139" s="151"/>
      <c r="I139" s="151"/>
      <c r="J139" s="151"/>
      <c r="K139" s="151"/>
      <c r="L139" s="151"/>
      <c r="M139" s="151"/>
    </row>
    <row r="140" spans="1:13" ht="12.75">
      <c r="A140" s="143"/>
      <c r="B140" s="144"/>
      <c r="C140" s="145">
        <v>4270</v>
      </c>
      <c r="D140" s="145" t="s">
        <v>346</v>
      </c>
      <c r="E140" s="151">
        <v>44312</v>
      </c>
      <c r="F140" s="151">
        <v>169900</v>
      </c>
      <c r="G140" s="151">
        <v>169900</v>
      </c>
      <c r="H140" s="151"/>
      <c r="I140" s="151"/>
      <c r="J140" s="151"/>
      <c r="K140" s="151"/>
      <c r="L140" s="151"/>
      <c r="M140" s="151"/>
    </row>
    <row r="141" spans="1:13" ht="12.75">
      <c r="A141" s="143"/>
      <c r="B141" s="145"/>
      <c r="C141" s="145">
        <v>4300</v>
      </c>
      <c r="D141" s="145" t="s">
        <v>293</v>
      </c>
      <c r="E141" s="151">
        <v>187747</v>
      </c>
      <c r="F141" s="151">
        <v>41400</v>
      </c>
      <c r="G141" s="151">
        <v>41400</v>
      </c>
      <c r="H141" s="151"/>
      <c r="I141" s="151"/>
      <c r="J141" s="151"/>
      <c r="K141" s="151"/>
      <c r="L141" s="151"/>
      <c r="M141" s="151"/>
    </row>
    <row r="142" spans="1:13" ht="12.75">
      <c r="A142" s="143"/>
      <c r="B142" s="145"/>
      <c r="C142" s="145">
        <v>4350</v>
      </c>
      <c r="D142" s="145" t="s">
        <v>347</v>
      </c>
      <c r="E142" s="151">
        <v>3087</v>
      </c>
      <c r="F142" s="151">
        <v>4500</v>
      </c>
      <c r="G142" s="151">
        <v>4500</v>
      </c>
      <c r="H142" s="151"/>
      <c r="I142" s="151"/>
      <c r="J142" s="151"/>
      <c r="K142" s="151"/>
      <c r="L142" s="151"/>
      <c r="M142" s="151"/>
    </row>
    <row r="143" spans="1:13" ht="34.5">
      <c r="A143" s="143"/>
      <c r="B143" s="145"/>
      <c r="C143" s="145">
        <v>4370</v>
      </c>
      <c r="D143" s="146" t="s">
        <v>314</v>
      </c>
      <c r="E143" s="151">
        <v>9935</v>
      </c>
      <c r="F143" s="151">
        <v>10700</v>
      </c>
      <c r="G143" s="151">
        <v>10700</v>
      </c>
      <c r="H143" s="151"/>
      <c r="I143" s="151"/>
      <c r="J143" s="151"/>
      <c r="K143" s="151"/>
      <c r="L143" s="151"/>
      <c r="M143" s="151"/>
    </row>
    <row r="144" spans="1:13" ht="12.75">
      <c r="A144" s="143"/>
      <c r="B144" s="144"/>
      <c r="C144" s="145">
        <v>4410</v>
      </c>
      <c r="D144" s="145" t="s">
        <v>305</v>
      </c>
      <c r="E144" s="151">
        <v>8499</v>
      </c>
      <c r="F144" s="151">
        <v>9000</v>
      </c>
      <c r="G144" s="151">
        <v>9000</v>
      </c>
      <c r="H144" s="151"/>
      <c r="I144" s="151"/>
      <c r="J144" s="151"/>
      <c r="K144" s="151"/>
      <c r="L144" s="151"/>
      <c r="M144" s="151"/>
    </row>
    <row r="145" spans="1:13" ht="23.25">
      <c r="A145" s="143"/>
      <c r="B145" s="145"/>
      <c r="C145" s="145">
        <v>4440</v>
      </c>
      <c r="D145" s="145" t="s">
        <v>302</v>
      </c>
      <c r="E145" s="151">
        <v>152749</v>
      </c>
      <c r="F145" s="151">
        <v>169818</v>
      </c>
      <c r="G145" s="151">
        <v>169818</v>
      </c>
      <c r="H145" s="151"/>
      <c r="I145" s="151"/>
      <c r="J145" s="151"/>
      <c r="K145" s="151"/>
      <c r="L145" s="151"/>
      <c r="M145" s="151"/>
    </row>
    <row r="146" spans="1:13" ht="23.25">
      <c r="A146" s="143"/>
      <c r="B146" s="145"/>
      <c r="C146" s="145">
        <v>4600</v>
      </c>
      <c r="D146" s="145" t="s">
        <v>348</v>
      </c>
      <c r="E146" s="151">
        <v>2148</v>
      </c>
      <c r="F146" s="151">
        <v>0</v>
      </c>
      <c r="G146" s="151">
        <v>0</v>
      </c>
      <c r="H146" s="151"/>
      <c r="I146" s="151"/>
      <c r="J146" s="151"/>
      <c r="K146" s="151"/>
      <c r="L146" s="151"/>
      <c r="M146" s="151"/>
    </row>
    <row r="147" spans="1:13" ht="34.5">
      <c r="A147" s="143"/>
      <c r="B147" s="145"/>
      <c r="C147" s="145">
        <v>4740</v>
      </c>
      <c r="D147" s="145" t="s">
        <v>316</v>
      </c>
      <c r="E147" s="151">
        <v>4687</v>
      </c>
      <c r="F147" s="151">
        <v>4700</v>
      </c>
      <c r="G147" s="151">
        <v>4700</v>
      </c>
      <c r="H147" s="151"/>
      <c r="I147" s="151"/>
      <c r="J147" s="151"/>
      <c r="K147" s="151"/>
      <c r="L147" s="151"/>
      <c r="M147" s="151"/>
    </row>
    <row r="148" spans="1:13" ht="23.25">
      <c r="A148" s="143"/>
      <c r="B148" s="145"/>
      <c r="C148" s="145">
        <v>4750</v>
      </c>
      <c r="D148" s="145" t="s">
        <v>317</v>
      </c>
      <c r="E148" s="151">
        <v>8436</v>
      </c>
      <c r="F148" s="151">
        <v>11800</v>
      </c>
      <c r="G148" s="151">
        <v>11800</v>
      </c>
      <c r="H148" s="151"/>
      <c r="I148" s="151"/>
      <c r="J148" s="151"/>
      <c r="K148" s="151"/>
      <c r="L148" s="151"/>
      <c r="M148" s="151"/>
    </row>
    <row r="149" spans="1:13" ht="23.25">
      <c r="A149" s="143"/>
      <c r="B149" s="145"/>
      <c r="C149" s="145">
        <v>6050</v>
      </c>
      <c r="D149" s="145" t="s">
        <v>280</v>
      </c>
      <c r="E149" s="151">
        <v>5000</v>
      </c>
      <c r="F149" s="151">
        <v>100000</v>
      </c>
      <c r="G149" s="151"/>
      <c r="H149" s="151"/>
      <c r="I149" s="151"/>
      <c r="J149" s="151"/>
      <c r="K149" s="151"/>
      <c r="L149" s="151"/>
      <c r="M149" s="151">
        <v>100000</v>
      </c>
    </row>
    <row r="150" spans="1:13" ht="23.25">
      <c r="A150" s="143"/>
      <c r="B150" s="144">
        <v>80103</v>
      </c>
      <c r="C150" s="145"/>
      <c r="D150" s="148" t="s">
        <v>547</v>
      </c>
      <c r="E150" s="166">
        <f aca="true" t="shared" si="30" ref="E150:M150">SUM(E151:E156)</f>
        <v>141644</v>
      </c>
      <c r="F150" s="166">
        <f t="shared" si="30"/>
        <v>168821</v>
      </c>
      <c r="G150" s="178">
        <f t="shared" si="30"/>
        <v>168821</v>
      </c>
      <c r="H150" s="166">
        <f t="shared" si="30"/>
        <v>120594</v>
      </c>
      <c r="I150" s="166">
        <f t="shared" si="30"/>
        <v>27621</v>
      </c>
      <c r="J150" s="166">
        <f t="shared" si="30"/>
        <v>0</v>
      </c>
      <c r="K150" s="166">
        <f t="shared" si="30"/>
        <v>0</v>
      </c>
      <c r="L150" s="166">
        <f t="shared" si="30"/>
        <v>0</v>
      </c>
      <c r="M150" s="166">
        <f t="shared" si="30"/>
        <v>0</v>
      </c>
    </row>
    <row r="151" spans="1:13" ht="23.25">
      <c r="A151" s="143"/>
      <c r="B151" s="145"/>
      <c r="C151" s="145">
        <v>3020</v>
      </c>
      <c r="D151" s="145" t="s">
        <v>340</v>
      </c>
      <c r="E151" s="151">
        <v>12737</v>
      </c>
      <c r="F151" s="151">
        <v>13949</v>
      </c>
      <c r="G151" s="151">
        <v>13949</v>
      </c>
      <c r="H151" s="151"/>
      <c r="I151" s="151"/>
      <c r="J151" s="151"/>
      <c r="K151" s="151"/>
      <c r="L151" s="151"/>
      <c r="M151" s="151"/>
    </row>
    <row r="152" spans="1:13" ht="12.75">
      <c r="A152" s="143"/>
      <c r="B152" s="145"/>
      <c r="C152" s="145">
        <v>4010</v>
      </c>
      <c r="D152" s="145" t="s">
        <v>298</v>
      </c>
      <c r="E152" s="151">
        <v>92459</v>
      </c>
      <c r="F152" s="151">
        <v>111815</v>
      </c>
      <c r="G152" s="151">
        <v>111815</v>
      </c>
      <c r="H152" s="151">
        <v>111815</v>
      </c>
      <c r="I152" s="151"/>
      <c r="J152" s="151"/>
      <c r="K152" s="151"/>
      <c r="L152" s="151"/>
      <c r="M152" s="151"/>
    </row>
    <row r="153" spans="1:13" ht="12.75">
      <c r="A153" s="143"/>
      <c r="B153" s="145"/>
      <c r="C153" s="145">
        <v>4040</v>
      </c>
      <c r="D153" s="145" t="s">
        <v>299</v>
      </c>
      <c r="E153" s="151">
        <v>7802</v>
      </c>
      <c r="F153" s="151">
        <v>8779</v>
      </c>
      <c r="G153" s="151">
        <v>8779</v>
      </c>
      <c r="H153" s="151">
        <v>8779</v>
      </c>
      <c r="I153" s="151"/>
      <c r="J153" s="151"/>
      <c r="K153" s="151"/>
      <c r="L153" s="151"/>
      <c r="M153" s="151"/>
    </row>
    <row r="154" spans="1:13" ht="12.75">
      <c r="A154" s="143"/>
      <c r="B154" s="145"/>
      <c r="C154" s="145">
        <v>4110</v>
      </c>
      <c r="D154" s="145" t="s">
        <v>326</v>
      </c>
      <c r="E154" s="151">
        <v>19769</v>
      </c>
      <c r="F154" s="151">
        <v>24182</v>
      </c>
      <c r="G154" s="151">
        <v>24182</v>
      </c>
      <c r="H154" s="151"/>
      <c r="I154" s="151">
        <v>24182</v>
      </c>
      <c r="J154" s="151"/>
      <c r="K154" s="151"/>
      <c r="L154" s="151"/>
      <c r="M154" s="151"/>
    </row>
    <row r="155" spans="1:13" ht="12.75">
      <c r="A155" s="143"/>
      <c r="B155" s="145"/>
      <c r="C155" s="145">
        <v>4120</v>
      </c>
      <c r="D155" s="145" t="s">
        <v>301</v>
      </c>
      <c r="E155" s="151">
        <v>2772</v>
      </c>
      <c r="F155" s="151">
        <v>3439</v>
      </c>
      <c r="G155" s="151">
        <v>3439</v>
      </c>
      <c r="H155" s="151"/>
      <c r="I155" s="151">
        <v>3439</v>
      </c>
      <c r="J155" s="151"/>
      <c r="K155" s="151"/>
      <c r="L155" s="151"/>
      <c r="M155" s="151"/>
    </row>
    <row r="156" spans="1:13" ht="23.25">
      <c r="A156" s="143"/>
      <c r="B156" s="145"/>
      <c r="C156" s="145">
        <v>4440</v>
      </c>
      <c r="D156" s="145" t="s">
        <v>302</v>
      </c>
      <c r="E156" s="151">
        <v>6105</v>
      </c>
      <c r="F156" s="151">
        <v>6657</v>
      </c>
      <c r="G156" s="151">
        <v>6657</v>
      </c>
      <c r="H156" s="151"/>
      <c r="I156" s="151"/>
      <c r="J156" s="151"/>
      <c r="K156" s="151"/>
      <c r="L156" s="151"/>
      <c r="M156" s="151"/>
    </row>
    <row r="157" spans="1:13" ht="12.75">
      <c r="A157" s="143"/>
      <c r="B157" s="144">
        <v>80104</v>
      </c>
      <c r="C157" s="144"/>
      <c r="D157" s="148" t="s">
        <v>349</v>
      </c>
      <c r="E157" s="166">
        <f aca="true" t="shared" si="31" ref="E157:M157">SUM(E158:E177)</f>
        <v>487096</v>
      </c>
      <c r="F157" s="166">
        <f t="shared" si="31"/>
        <v>547911</v>
      </c>
      <c r="G157" s="166">
        <f t="shared" si="31"/>
        <v>547911</v>
      </c>
      <c r="H157" s="166">
        <f t="shared" si="31"/>
        <v>325000</v>
      </c>
      <c r="I157" s="166">
        <f t="shared" si="31"/>
        <v>69500</v>
      </c>
      <c r="J157" s="166">
        <f t="shared" si="31"/>
        <v>0</v>
      </c>
      <c r="K157" s="166">
        <f t="shared" si="31"/>
        <v>0</v>
      </c>
      <c r="L157" s="166">
        <f t="shared" si="31"/>
        <v>0</v>
      </c>
      <c r="M157" s="166">
        <f t="shared" si="31"/>
        <v>0</v>
      </c>
    </row>
    <row r="158" spans="1:13" ht="23.25">
      <c r="A158" s="143"/>
      <c r="B158" s="145"/>
      <c r="C158" s="145">
        <v>3020</v>
      </c>
      <c r="D158" s="146" t="s">
        <v>340</v>
      </c>
      <c r="E158" s="151">
        <v>20406</v>
      </c>
      <c r="F158" s="151">
        <v>21000</v>
      </c>
      <c r="G158" s="151">
        <v>21000</v>
      </c>
      <c r="H158" s="151"/>
      <c r="I158" s="151"/>
      <c r="J158" s="151"/>
      <c r="K158" s="151"/>
      <c r="L158" s="151"/>
      <c r="M158" s="151"/>
    </row>
    <row r="159" spans="1:13" ht="12.75">
      <c r="A159" s="143"/>
      <c r="B159" s="145"/>
      <c r="C159" s="145">
        <v>4010</v>
      </c>
      <c r="D159" s="145" t="s">
        <v>298</v>
      </c>
      <c r="E159" s="151">
        <v>271181</v>
      </c>
      <c r="F159" s="151">
        <v>301000</v>
      </c>
      <c r="G159" s="151">
        <v>301000</v>
      </c>
      <c r="H159" s="151">
        <v>301000</v>
      </c>
      <c r="I159" s="151"/>
      <c r="J159" s="151"/>
      <c r="K159" s="151"/>
      <c r="L159" s="151"/>
      <c r="M159" s="151"/>
    </row>
    <row r="160" spans="1:13" ht="12.75">
      <c r="A160" s="143"/>
      <c r="B160" s="145"/>
      <c r="C160" s="145">
        <v>4040</v>
      </c>
      <c r="D160" s="145" t="s">
        <v>299</v>
      </c>
      <c r="E160" s="151">
        <v>21234</v>
      </c>
      <c r="F160" s="151">
        <v>23500</v>
      </c>
      <c r="G160" s="151">
        <v>23500</v>
      </c>
      <c r="H160" s="151">
        <v>23500</v>
      </c>
      <c r="I160" s="151"/>
      <c r="J160" s="151"/>
      <c r="K160" s="151"/>
      <c r="L160" s="151"/>
      <c r="M160" s="151"/>
    </row>
    <row r="161" spans="1:13" ht="12.75">
      <c r="A161" s="143"/>
      <c r="B161" s="145"/>
      <c r="C161" s="145">
        <v>4110</v>
      </c>
      <c r="D161" s="145" t="s">
        <v>300</v>
      </c>
      <c r="E161" s="151">
        <v>55935</v>
      </c>
      <c r="F161" s="151">
        <v>61000</v>
      </c>
      <c r="G161" s="151">
        <v>61000</v>
      </c>
      <c r="H161" s="151"/>
      <c r="I161" s="151">
        <v>61000</v>
      </c>
      <c r="J161" s="151"/>
      <c r="K161" s="151"/>
      <c r="L161" s="151"/>
      <c r="M161" s="151"/>
    </row>
    <row r="162" spans="1:13" ht="12.75">
      <c r="A162" s="143"/>
      <c r="B162" s="145"/>
      <c r="C162" s="145">
        <v>4120</v>
      </c>
      <c r="D162" s="145" t="s">
        <v>301</v>
      </c>
      <c r="E162" s="151">
        <v>7886</v>
      </c>
      <c r="F162" s="151">
        <v>8500</v>
      </c>
      <c r="G162" s="151">
        <v>8500</v>
      </c>
      <c r="H162" s="151"/>
      <c r="I162" s="151">
        <v>8500</v>
      </c>
      <c r="J162" s="151"/>
      <c r="K162" s="151"/>
      <c r="L162" s="151"/>
      <c r="M162" s="151"/>
    </row>
    <row r="163" spans="1:13" ht="12.75">
      <c r="A163" s="143"/>
      <c r="B163" s="145"/>
      <c r="C163" s="145">
        <v>4170</v>
      </c>
      <c r="D163" s="145" t="s">
        <v>284</v>
      </c>
      <c r="E163" s="151">
        <v>355</v>
      </c>
      <c r="F163" s="151">
        <v>500</v>
      </c>
      <c r="G163" s="151">
        <v>500</v>
      </c>
      <c r="H163" s="151">
        <v>500</v>
      </c>
      <c r="I163" s="151"/>
      <c r="J163" s="151"/>
      <c r="K163" s="151"/>
      <c r="L163" s="151"/>
      <c r="M163" s="151"/>
    </row>
    <row r="164" spans="1:13" ht="12.75">
      <c r="A164" s="143"/>
      <c r="B164" s="145"/>
      <c r="C164" s="145">
        <v>4210</v>
      </c>
      <c r="D164" s="145" t="s">
        <v>285</v>
      </c>
      <c r="E164" s="151">
        <v>6224</v>
      </c>
      <c r="F164" s="151">
        <v>11000</v>
      </c>
      <c r="G164" s="151">
        <v>11000</v>
      </c>
      <c r="H164" s="151"/>
      <c r="I164" s="151"/>
      <c r="J164" s="151"/>
      <c r="K164" s="151"/>
      <c r="L164" s="151"/>
      <c r="M164" s="151"/>
    </row>
    <row r="165" spans="1:13" ht="23.25">
      <c r="A165" s="143"/>
      <c r="B165" s="145"/>
      <c r="C165" s="145">
        <v>4240</v>
      </c>
      <c r="D165" s="145" t="s">
        <v>344</v>
      </c>
      <c r="E165" s="151">
        <v>390</v>
      </c>
      <c r="F165" s="151">
        <v>500</v>
      </c>
      <c r="G165" s="151">
        <v>500</v>
      </c>
      <c r="H165" s="151"/>
      <c r="I165" s="151"/>
      <c r="J165" s="151"/>
      <c r="K165" s="151"/>
      <c r="L165" s="151"/>
      <c r="M165" s="151"/>
    </row>
    <row r="166" spans="1:13" ht="12.75">
      <c r="A166" s="143"/>
      <c r="B166" s="145"/>
      <c r="C166" s="145">
        <v>4260</v>
      </c>
      <c r="D166" s="145" t="s">
        <v>345</v>
      </c>
      <c r="E166" s="151">
        <v>70000</v>
      </c>
      <c r="F166" s="151">
        <v>81711</v>
      </c>
      <c r="G166" s="151">
        <v>81711</v>
      </c>
      <c r="H166" s="151"/>
      <c r="I166" s="151"/>
      <c r="J166" s="151"/>
      <c r="K166" s="151"/>
      <c r="L166" s="151"/>
      <c r="M166" s="151"/>
    </row>
    <row r="167" spans="1:13" ht="12.75">
      <c r="A167" s="143"/>
      <c r="B167" s="145"/>
      <c r="C167" s="145">
        <v>4270</v>
      </c>
      <c r="D167" s="145" t="s">
        <v>310</v>
      </c>
      <c r="E167" s="151">
        <v>7000</v>
      </c>
      <c r="F167" s="151">
        <v>5000</v>
      </c>
      <c r="G167" s="151">
        <v>5000</v>
      </c>
      <c r="H167" s="151"/>
      <c r="I167" s="151"/>
      <c r="J167" s="151"/>
      <c r="K167" s="151"/>
      <c r="L167" s="151"/>
      <c r="M167" s="151"/>
    </row>
    <row r="168" spans="1:13" ht="12.75">
      <c r="A168" s="143"/>
      <c r="B168" s="145"/>
      <c r="C168" s="145">
        <v>4280</v>
      </c>
      <c r="D168" s="145" t="s">
        <v>311</v>
      </c>
      <c r="E168" s="151">
        <v>700</v>
      </c>
      <c r="F168" s="151">
        <v>800</v>
      </c>
      <c r="G168" s="151">
        <v>800</v>
      </c>
      <c r="H168" s="151"/>
      <c r="I168" s="151"/>
      <c r="J168" s="151"/>
      <c r="K168" s="151"/>
      <c r="L168" s="151"/>
      <c r="M168" s="151"/>
    </row>
    <row r="169" spans="1:13" ht="12.75">
      <c r="A169" s="143"/>
      <c r="B169" s="145"/>
      <c r="C169" s="145">
        <v>4300</v>
      </c>
      <c r="D169" s="145" t="s">
        <v>278</v>
      </c>
      <c r="E169" s="151">
        <v>4152</v>
      </c>
      <c r="F169" s="151">
        <v>9700</v>
      </c>
      <c r="G169" s="151">
        <v>9700</v>
      </c>
      <c r="H169" s="151"/>
      <c r="I169" s="151"/>
      <c r="J169" s="151"/>
      <c r="K169" s="151"/>
      <c r="L169" s="151"/>
      <c r="M169" s="151"/>
    </row>
    <row r="170" spans="1:13" ht="12.75">
      <c r="A170" s="143"/>
      <c r="B170" s="145"/>
      <c r="C170" s="145">
        <v>4350</v>
      </c>
      <c r="D170" s="145" t="s">
        <v>350</v>
      </c>
      <c r="E170" s="151">
        <v>800</v>
      </c>
      <c r="F170" s="151">
        <v>900</v>
      </c>
      <c r="G170" s="151">
        <v>900</v>
      </c>
      <c r="H170" s="151"/>
      <c r="I170" s="151"/>
      <c r="J170" s="151"/>
      <c r="K170" s="151"/>
      <c r="L170" s="151"/>
      <c r="M170" s="151"/>
    </row>
    <row r="171" spans="1:13" ht="34.5">
      <c r="A171" s="143"/>
      <c r="B171" s="145"/>
      <c r="C171" s="145">
        <v>4370</v>
      </c>
      <c r="D171" s="146" t="s">
        <v>314</v>
      </c>
      <c r="E171" s="151">
        <v>2300</v>
      </c>
      <c r="F171" s="151">
        <v>2400</v>
      </c>
      <c r="G171" s="151">
        <v>2400</v>
      </c>
      <c r="H171" s="151"/>
      <c r="I171" s="151"/>
      <c r="J171" s="151"/>
      <c r="K171" s="151"/>
      <c r="L171" s="151"/>
      <c r="M171" s="151"/>
    </row>
    <row r="172" spans="1:13" ht="12.75">
      <c r="A172" s="143"/>
      <c r="B172" s="145"/>
      <c r="C172" s="145">
        <v>4410</v>
      </c>
      <c r="D172" s="145" t="s">
        <v>305</v>
      </c>
      <c r="E172" s="151">
        <v>1000</v>
      </c>
      <c r="F172" s="151">
        <v>1200</v>
      </c>
      <c r="G172" s="151">
        <v>1200</v>
      </c>
      <c r="H172" s="151"/>
      <c r="I172" s="151"/>
      <c r="J172" s="151"/>
      <c r="K172" s="151"/>
      <c r="L172" s="151"/>
      <c r="M172" s="151"/>
    </row>
    <row r="173" spans="1:13" ht="23.25">
      <c r="A173" s="143"/>
      <c r="B173" s="145"/>
      <c r="C173" s="145">
        <v>4440</v>
      </c>
      <c r="D173" s="145" t="s">
        <v>302</v>
      </c>
      <c r="E173" s="151">
        <v>15800</v>
      </c>
      <c r="F173" s="151">
        <v>16700</v>
      </c>
      <c r="G173" s="151">
        <v>16700</v>
      </c>
      <c r="H173" s="151"/>
      <c r="I173" s="151"/>
      <c r="J173" s="151"/>
      <c r="K173" s="151"/>
      <c r="L173" s="151"/>
      <c r="M173" s="151"/>
    </row>
    <row r="174" spans="1:13" ht="12.75">
      <c r="A174" s="143"/>
      <c r="B174" s="145"/>
      <c r="C174" s="145">
        <v>4700</v>
      </c>
      <c r="D174" s="145" t="s">
        <v>463</v>
      </c>
      <c r="E174" s="151">
        <v>300</v>
      </c>
      <c r="F174" s="151">
        <v>800</v>
      </c>
      <c r="G174" s="151">
        <v>800</v>
      </c>
      <c r="H174" s="151"/>
      <c r="I174" s="151"/>
      <c r="J174" s="151"/>
      <c r="K174" s="151"/>
      <c r="L174" s="151"/>
      <c r="M174" s="151"/>
    </row>
    <row r="175" spans="1:13" ht="23.25">
      <c r="A175" s="143"/>
      <c r="B175" s="145"/>
      <c r="C175" s="145">
        <v>4600</v>
      </c>
      <c r="D175" s="145" t="s">
        <v>348</v>
      </c>
      <c r="E175" s="151">
        <v>333</v>
      </c>
      <c r="F175" s="151">
        <v>0</v>
      </c>
      <c r="G175" s="151">
        <v>0</v>
      </c>
      <c r="H175" s="151"/>
      <c r="I175" s="151"/>
      <c r="J175" s="151"/>
      <c r="K175" s="151"/>
      <c r="L175" s="151"/>
      <c r="M175" s="151"/>
    </row>
    <row r="176" spans="1:13" ht="34.5">
      <c r="A176" s="143"/>
      <c r="B176" s="145"/>
      <c r="C176" s="145">
        <v>4740</v>
      </c>
      <c r="D176" s="145" t="s">
        <v>316</v>
      </c>
      <c r="E176" s="151">
        <v>500</v>
      </c>
      <c r="F176" s="151">
        <v>700</v>
      </c>
      <c r="G176" s="151">
        <v>700</v>
      </c>
      <c r="H176" s="151"/>
      <c r="I176" s="151"/>
      <c r="J176" s="151"/>
      <c r="K176" s="151"/>
      <c r="L176" s="151"/>
      <c r="M176" s="151"/>
    </row>
    <row r="177" spans="1:13" ht="23.25">
      <c r="A177" s="143"/>
      <c r="B177" s="144"/>
      <c r="C177" s="145">
        <v>4750</v>
      </c>
      <c r="D177" s="145" t="s">
        <v>317</v>
      </c>
      <c r="E177" s="151">
        <v>600</v>
      </c>
      <c r="F177" s="151">
        <v>1000</v>
      </c>
      <c r="G177" s="151">
        <v>1000</v>
      </c>
      <c r="H177" s="151"/>
      <c r="I177" s="151"/>
      <c r="J177" s="151"/>
      <c r="K177" s="151"/>
      <c r="L177" s="151"/>
      <c r="M177" s="151"/>
    </row>
    <row r="178" spans="1:13" ht="12.75">
      <c r="A178" s="143"/>
      <c r="B178" s="144">
        <v>80110</v>
      </c>
      <c r="C178" s="144"/>
      <c r="D178" s="148" t="s">
        <v>351</v>
      </c>
      <c r="E178" s="166">
        <f aca="true" t="shared" si="32" ref="E178:M178">SUM(E179:E198)</f>
        <v>1512420</v>
      </c>
      <c r="F178" s="166">
        <f t="shared" si="32"/>
        <v>1618580</v>
      </c>
      <c r="G178" s="166">
        <f t="shared" si="32"/>
        <v>1618580</v>
      </c>
      <c r="H178" s="166">
        <f t="shared" si="32"/>
        <v>1079800</v>
      </c>
      <c r="I178" s="166">
        <f t="shared" si="32"/>
        <v>233700</v>
      </c>
      <c r="J178" s="166">
        <f t="shared" si="32"/>
        <v>0</v>
      </c>
      <c r="K178" s="166">
        <f t="shared" si="32"/>
        <v>0</v>
      </c>
      <c r="L178" s="166">
        <f t="shared" si="32"/>
        <v>0</v>
      </c>
      <c r="M178" s="166">
        <f t="shared" si="32"/>
        <v>0</v>
      </c>
    </row>
    <row r="179" spans="1:13" ht="23.25">
      <c r="A179" s="143"/>
      <c r="B179" s="145"/>
      <c r="C179" s="145">
        <v>3020</v>
      </c>
      <c r="D179" s="145" t="s">
        <v>340</v>
      </c>
      <c r="E179" s="151">
        <v>102460</v>
      </c>
      <c r="F179" s="151">
        <v>109650</v>
      </c>
      <c r="G179" s="151">
        <v>109650</v>
      </c>
      <c r="H179" s="151"/>
      <c r="I179" s="151"/>
      <c r="J179" s="151"/>
      <c r="K179" s="151"/>
      <c r="L179" s="151"/>
      <c r="M179" s="151"/>
    </row>
    <row r="180" spans="1:13" ht="12.75">
      <c r="A180" s="143"/>
      <c r="B180" s="145"/>
      <c r="C180" s="145">
        <v>4010</v>
      </c>
      <c r="D180" s="145" t="s">
        <v>298</v>
      </c>
      <c r="E180" s="151">
        <v>932000</v>
      </c>
      <c r="F180" s="151">
        <v>999000</v>
      </c>
      <c r="G180" s="151">
        <v>999000</v>
      </c>
      <c r="H180" s="151">
        <v>999000</v>
      </c>
      <c r="I180" s="151"/>
      <c r="J180" s="151"/>
      <c r="K180" s="151"/>
      <c r="L180" s="151"/>
      <c r="M180" s="151"/>
    </row>
    <row r="181" spans="1:13" ht="12.75">
      <c r="A181" s="143"/>
      <c r="B181" s="145"/>
      <c r="C181" s="145">
        <v>4040</v>
      </c>
      <c r="D181" s="145" t="s">
        <v>299</v>
      </c>
      <c r="E181" s="151">
        <v>68700</v>
      </c>
      <c r="F181" s="151">
        <v>77800</v>
      </c>
      <c r="G181" s="151">
        <v>77800</v>
      </c>
      <c r="H181" s="151">
        <v>77800</v>
      </c>
      <c r="I181" s="151"/>
      <c r="J181" s="151"/>
      <c r="K181" s="151"/>
      <c r="L181" s="151"/>
      <c r="M181" s="151"/>
    </row>
    <row r="182" spans="1:13" ht="12.75">
      <c r="A182" s="143"/>
      <c r="B182" s="145"/>
      <c r="C182" s="145">
        <v>4110</v>
      </c>
      <c r="D182" s="145" t="s">
        <v>300</v>
      </c>
      <c r="E182" s="151">
        <v>190900</v>
      </c>
      <c r="F182" s="151">
        <v>204300</v>
      </c>
      <c r="G182" s="151">
        <v>204300</v>
      </c>
      <c r="H182" s="151"/>
      <c r="I182" s="151">
        <v>204300</v>
      </c>
      <c r="J182" s="151"/>
      <c r="K182" s="151"/>
      <c r="L182" s="151"/>
      <c r="M182" s="151"/>
    </row>
    <row r="183" spans="1:13" ht="12.75">
      <c r="A183" s="143"/>
      <c r="B183" s="145"/>
      <c r="C183" s="145">
        <v>4120</v>
      </c>
      <c r="D183" s="145" t="s">
        <v>301</v>
      </c>
      <c r="E183" s="151">
        <v>27400</v>
      </c>
      <c r="F183" s="151">
        <v>29400</v>
      </c>
      <c r="G183" s="151">
        <v>29400</v>
      </c>
      <c r="H183" s="151"/>
      <c r="I183" s="151">
        <v>29400</v>
      </c>
      <c r="J183" s="151"/>
      <c r="K183" s="151"/>
      <c r="L183" s="151"/>
      <c r="M183" s="151"/>
    </row>
    <row r="184" spans="1:13" ht="12.75">
      <c r="A184" s="143"/>
      <c r="B184" s="145"/>
      <c r="C184" s="145">
        <v>4170</v>
      </c>
      <c r="D184" s="145" t="s">
        <v>352</v>
      </c>
      <c r="E184" s="151">
        <v>500</v>
      </c>
      <c r="F184" s="151">
        <v>3000</v>
      </c>
      <c r="G184" s="151">
        <v>3000</v>
      </c>
      <c r="H184" s="151">
        <v>3000</v>
      </c>
      <c r="I184" s="151"/>
      <c r="J184" s="151"/>
      <c r="K184" s="151"/>
      <c r="L184" s="151"/>
      <c r="M184" s="151"/>
    </row>
    <row r="185" spans="1:13" ht="12.75">
      <c r="A185" s="143"/>
      <c r="B185" s="145"/>
      <c r="C185" s="145">
        <v>4210</v>
      </c>
      <c r="D185" s="145" t="s">
        <v>285</v>
      </c>
      <c r="E185" s="151">
        <v>8200</v>
      </c>
      <c r="F185" s="151">
        <v>10000</v>
      </c>
      <c r="G185" s="151">
        <v>10000</v>
      </c>
      <c r="H185" s="151"/>
      <c r="I185" s="151"/>
      <c r="J185" s="151"/>
      <c r="K185" s="151"/>
      <c r="L185" s="151"/>
      <c r="M185" s="151"/>
    </row>
    <row r="186" spans="1:13" ht="23.25">
      <c r="A186" s="143"/>
      <c r="B186" s="145"/>
      <c r="C186" s="145">
        <v>4240</v>
      </c>
      <c r="D186" s="145" t="s">
        <v>344</v>
      </c>
      <c r="E186" s="151">
        <v>1000</v>
      </c>
      <c r="F186" s="151">
        <v>5800</v>
      </c>
      <c r="G186" s="151">
        <v>5800</v>
      </c>
      <c r="H186" s="151"/>
      <c r="I186" s="151"/>
      <c r="J186" s="151"/>
      <c r="K186" s="151"/>
      <c r="L186" s="151"/>
      <c r="M186" s="151"/>
    </row>
    <row r="187" spans="1:13" ht="12.75">
      <c r="A187" s="143"/>
      <c r="B187" s="145"/>
      <c r="C187" s="145">
        <v>4260</v>
      </c>
      <c r="D187" s="145" t="s">
        <v>290</v>
      </c>
      <c r="E187" s="151">
        <v>80300</v>
      </c>
      <c r="F187" s="151">
        <v>63500</v>
      </c>
      <c r="G187" s="151">
        <v>63500</v>
      </c>
      <c r="H187" s="151"/>
      <c r="I187" s="151"/>
      <c r="J187" s="151"/>
      <c r="K187" s="151"/>
      <c r="L187" s="151"/>
      <c r="M187" s="151"/>
    </row>
    <row r="188" spans="1:13" ht="12.75">
      <c r="A188" s="143"/>
      <c r="B188" s="145"/>
      <c r="C188" s="145">
        <v>4270</v>
      </c>
      <c r="D188" s="145" t="s">
        <v>310</v>
      </c>
      <c r="E188" s="151">
        <v>24060</v>
      </c>
      <c r="F188" s="151">
        <v>23360</v>
      </c>
      <c r="G188" s="151">
        <v>23360</v>
      </c>
      <c r="H188" s="151"/>
      <c r="I188" s="151"/>
      <c r="J188" s="151"/>
      <c r="K188" s="151"/>
      <c r="L188" s="151"/>
      <c r="M188" s="151"/>
    </row>
    <row r="189" spans="1:13" ht="12.75">
      <c r="A189" s="143"/>
      <c r="B189" s="145"/>
      <c r="C189" s="145">
        <v>4280</v>
      </c>
      <c r="D189" s="145" t="s">
        <v>311</v>
      </c>
      <c r="E189" s="151">
        <v>1200</v>
      </c>
      <c r="F189" s="151">
        <v>1000</v>
      </c>
      <c r="G189" s="151">
        <v>1000</v>
      </c>
      <c r="H189" s="151"/>
      <c r="I189" s="151"/>
      <c r="J189" s="151"/>
      <c r="K189" s="151"/>
      <c r="L189" s="151"/>
      <c r="M189" s="151"/>
    </row>
    <row r="190" spans="1:13" ht="12.75">
      <c r="A190" s="143"/>
      <c r="B190" s="145"/>
      <c r="C190" s="145">
        <v>4300</v>
      </c>
      <c r="D190" s="145" t="s">
        <v>353</v>
      </c>
      <c r="E190" s="151">
        <v>8200</v>
      </c>
      <c r="F190" s="151">
        <v>8610</v>
      </c>
      <c r="G190" s="151">
        <v>8610</v>
      </c>
      <c r="H190" s="151"/>
      <c r="I190" s="151"/>
      <c r="J190" s="151"/>
      <c r="K190" s="151"/>
      <c r="L190" s="151"/>
      <c r="M190" s="151"/>
    </row>
    <row r="191" spans="1:13" ht="12.75">
      <c r="A191" s="143"/>
      <c r="B191" s="145"/>
      <c r="C191" s="145">
        <v>4350</v>
      </c>
      <c r="D191" s="145" t="s">
        <v>347</v>
      </c>
      <c r="E191" s="151">
        <v>1300</v>
      </c>
      <c r="F191" s="151">
        <v>1300</v>
      </c>
      <c r="G191" s="151">
        <v>1300</v>
      </c>
      <c r="H191" s="151"/>
      <c r="I191" s="151"/>
      <c r="J191" s="151"/>
      <c r="K191" s="151"/>
      <c r="L191" s="151"/>
      <c r="M191" s="151"/>
    </row>
    <row r="192" spans="1:13" ht="34.5">
      <c r="A192" s="143"/>
      <c r="B192" s="145"/>
      <c r="C192" s="145">
        <v>4370</v>
      </c>
      <c r="D192" s="146" t="s">
        <v>314</v>
      </c>
      <c r="E192" s="151">
        <v>2300</v>
      </c>
      <c r="F192" s="151">
        <v>3000</v>
      </c>
      <c r="G192" s="151">
        <v>3000</v>
      </c>
      <c r="H192" s="151"/>
      <c r="I192" s="151"/>
      <c r="J192" s="151"/>
      <c r="K192" s="151"/>
      <c r="L192" s="151"/>
      <c r="M192" s="151"/>
    </row>
    <row r="193" spans="1:13" ht="12.75">
      <c r="A193" s="143"/>
      <c r="B193" s="145"/>
      <c r="C193" s="145">
        <v>4410</v>
      </c>
      <c r="D193" s="145" t="s">
        <v>305</v>
      </c>
      <c r="E193" s="151">
        <v>2400</v>
      </c>
      <c r="F193" s="151">
        <v>2500</v>
      </c>
      <c r="G193" s="151">
        <v>2500</v>
      </c>
      <c r="H193" s="151"/>
      <c r="I193" s="151"/>
      <c r="J193" s="151"/>
      <c r="K193" s="151"/>
      <c r="L193" s="151"/>
      <c r="M193" s="151"/>
    </row>
    <row r="194" spans="1:13" ht="12.75">
      <c r="A194" s="143"/>
      <c r="B194" s="145"/>
      <c r="C194" s="145">
        <v>4430</v>
      </c>
      <c r="D194" s="145" t="s">
        <v>354</v>
      </c>
      <c r="E194" s="151">
        <v>1000</v>
      </c>
      <c r="F194" s="151">
        <v>1500</v>
      </c>
      <c r="G194" s="151">
        <v>1500</v>
      </c>
      <c r="H194" s="151"/>
      <c r="I194" s="151"/>
      <c r="J194" s="151"/>
      <c r="K194" s="151"/>
      <c r="L194" s="151"/>
      <c r="M194" s="151"/>
    </row>
    <row r="195" spans="1:13" ht="23.25">
      <c r="A195" s="143"/>
      <c r="B195" s="145"/>
      <c r="C195" s="145">
        <v>4440</v>
      </c>
      <c r="D195" s="145" t="s">
        <v>302</v>
      </c>
      <c r="E195" s="151">
        <v>52870</v>
      </c>
      <c r="F195" s="151">
        <v>69360</v>
      </c>
      <c r="G195" s="151">
        <v>69360</v>
      </c>
      <c r="H195" s="151"/>
      <c r="I195" s="151"/>
      <c r="J195" s="151"/>
      <c r="K195" s="151"/>
      <c r="L195" s="151"/>
      <c r="M195" s="151"/>
    </row>
    <row r="196" spans="1:13" ht="12.75">
      <c r="A196" s="143"/>
      <c r="B196" s="145"/>
      <c r="C196" s="145">
        <v>4700</v>
      </c>
      <c r="D196" s="145" t="s">
        <v>355</v>
      </c>
      <c r="E196" s="151">
        <v>1000</v>
      </c>
      <c r="F196" s="151">
        <v>1500</v>
      </c>
      <c r="G196" s="151">
        <v>1500</v>
      </c>
      <c r="H196" s="151"/>
      <c r="I196" s="151"/>
      <c r="J196" s="151"/>
      <c r="K196" s="151"/>
      <c r="L196" s="151"/>
      <c r="M196" s="151"/>
    </row>
    <row r="197" spans="1:13" ht="34.5">
      <c r="A197" s="143"/>
      <c r="B197" s="145"/>
      <c r="C197" s="145">
        <v>4740</v>
      </c>
      <c r="D197" s="145" t="s">
        <v>316</v>
      </c>
      <c r="E197" s="151">
        <v>300</v>
      </c>
      <c r="F197" s="151">
        <v>500</v>
      </c>
      <c r="G197" s="151">
        <v>500</v>
      </c>
      <c r="H197" s="151"/>
      <c r="I197" s="151"/>
      <c r="J197" s="151"/>
      <c r="K197" s="151"/>
      <c r="L197" s="151"/>
      <c r="M197" s="151"/>
    </row>
    <row r="198" spans="1:13" ht="23.25">
      <c r="A198" s="143"/>
      <c r="B198" s="145"/>
      <c r="C198" s="145">
        <v>4750</v>
      </c>
      <c r="D198" s="145" t="s">
        <v>317</v>
      </c>
      <c r="E198" s="151">
        <v>6330</v>
      </c>
      <c r="F198" s="151">
        <v>3500</v>
      </c>
      <c r="G198" s="151">
        <v>3500</v>
      </c>
      <c r="H198" s="151"/>
      <c r="I198" s="151"/>
      <c r="J198" s="151"/>
      <c r="K198" s="151"/>
      <c r="L198" s="151"/>
      <c r="M198" s="151"/>
    </row>
    <row r="199" spans="1:13" ht="12.75">
      <c r="A199" s="143"/>
      <c r="B199" s="144">
        <v>80113</v>
      </c>
      <c r="C199" s="144"/>
      <c r="D199" s="148" t="s">
        <v>356</v>
      </c>
      <c r="E199" s="166">
        <f aca="true" t="shared" si="33" ref="E199:M199">SUM(E200:E207)</f>
        <v>746473</v>
      </c>
      <c r="F199" s="166">
        <f t="shared" si="33"/>
        <v>566700</v>
      </c>
      <c r="G199" s="166">
        <f t="shared" si="33"/>
        <v>566700</v>
      </c>
      <c r="H199" s="166">
        <f t="shared" si="33"/>
        <v>97000</v>
      </c>
      <c r="I199" s="166">
        <f t="shared" si="33"/>
        <v>20600</v>
      </c>
      <c r="J199" s="166">
        <f t="shared" si="33"/>
        <v>0</v>
      </c>
      <c r="K199" s="166">
        <f t="shared" si="33"/>
        <v>0</v>
      </c>
      <c r="L199" s="166">
        <f t="shared" si="33"/>
        <v>0</v>
      </c>
      <c r="M199" s="166">
        <f t="shared" si="33"/>
        <v>0</v>
      </c>
    </row>
    <row r="200" spans="1:13" ht="12.75">
      <c r="A200" s="143"/>
      <c r="B200" s="145"/>
      <c r="C200" s="145">
        <v>4010</v>
      </c>
      <c r="D200" s="145" t="s">
        <v>298</v>
      </c>
      <c r="E200" s="151">
        <v>80000</v>
      </c>
      <c r="F200" s="151">
        <v>90000</v>
      </c>
      <c r="G200" s="151">
        <v>90000</v>
      </c>
      <c r="H200" s="151">
        <v>90000</v>
      </c>
      <c r="I200" s="151"/>
      <c r="J200" s="151"/>
      <c r="K200" s="151"/>
      <c r="L200" s="151"/>
      <c r="M200" s="151"/>
    </row>
    <row r="201" spans="1:13" ht="12.75">
      <c r="A201" s="143"/>
      <c r="B201" s="145"/>
      <c r="C201" s="145">
        <v>4040</v>
      </c>
      <c r="D201" s="145" t="s">
        <v>299</v>
      </c>
      <c r="E201" s="151">
        <v>6000</v>
      </c>
      <c r="F201" s="151">
        <v>7000</v>
      </c>
      <c r="G201" s="151">
        <v>7000</v>
      </c>
      <c r="H201" s="151">
        <v>7000</v>
      </c>
      <c r="I201" s="151"/>
      <c r="J201" s="151"/>
      <c r="K201" s="151"/>
      <c r="L201" s="151"/>
      <c r="M201" s="151"/>
    </row>
    <row r="202" spans="1:13" ht="12.75">
      <c r="A202" s="143"/>
      <c r="B202" s="145"/>
      <c r="C202" s="145">
        <v>4110</v>
      </c>
      <c r="D202" s="145" t="s">
        <v>300</v>
      </c>
      <c r="E202" s="151">
        <v>17000</v>
      </c>
      <c r="F202" s="151">
        <v>18500</v>
      </c>
      <c r="G202" s="151">
        <v>18500</v>
      </c>
      <c r="H202" s="151"/>
      <c r="I202" s="151">
        <v>18500</v>
      </c>
      <c r="J202" s="151"/>
      <c r="K202" s="151"/>
      <c r="L202" s="151"/>
      <c r="M202" s="151"/>
    </row>
    <row r="203" spans="1:13" ht="12.75">
      <c r="A203" s="143"/>
      <c r="B203" s="145"/>
      <c r="C203" s="145">
        <v>4120</v>
      </c>
      <c r="D203" s="145" t="s">
        <v>301</v>
      </c>
      <c r="E203" s="151">
        <v>2000</v>
      </c>
      <c r="F203" s="151">
        <v>2100</v>
      </c>
      <c r="G203" s="151">
        <v>2100</v>
      </c>
      <c r="H203" s="151"/>
      <c r="I203" s="151">
        <v>2100</v>
      </c>
      <c r="J203" s="151"/>
      <c r="K203" s="151"/>
      <c r="L203" s="151"/>
      <c r="M203" s="151"/>
    </row>
    <row r="204" spans="1:13" ht="12.75">
      <c r="A204" s="143"/>
      <c r="B204" s="145"/>
      <c r="C204" s="145">
        <v>4210</v>
      </c>
      <c r="D204" s="145" t="s">
        <v>285</v>
      </c>
      <c r="E204" s="151">
        <v>60800</v>
      </c>
      <c r="F204" s="151">
        <v>60000</v>
      </c>
      <c r="G204" s="151">
        <v>60000</v>
      </c>
      <c r="H204" s="151"/>
      <c r="I204" s="151"/>
      <c r="J204" s="151"/>
      <c r="K204" s="151"/>
      <c r="L204" s="151"/>
      <c r="M204" s="151"/>
    </row>
    <row r="205" spans="1:13" ht="12.75">
      <c r="A205" s="143"/>
      <c r="B205" s="145"/>
      <c r="C205" s="145">
        <v>4300</v>
      </c>
      <c r="D205" s="145" t="s">
        <v>293</v>
      </c>
      <c r="E205" s="151">
        <v>573735</v>
      </c>
      <c r="F205" s="151">
        <v>380000</v>
      </c>
      <c r="G205" s="151">
        <v>380000</v>
      </c>
      <c r="H205" s="151"/>
      <c r="I205" s="151"/>
      <c r="J205" s="151"/>
      <c r="K205" s="151"/>
      <c r="L205" s="151"/>
      <c r="M205" s="151"/>
    </row>
    <row r="206" spans="1:13" ht="12.75">
      <c r="A206" s="143"/>
      <c r="B206" s="145"/>
      <c r="C206" s="145">
        <v>4430</v>
      </c>
      <c r="D206" s="145" t="s">
        <v>286</v>
      </c>
      <c r="E206" s="151">
        <v>2110</v>
      </c>
      <c r="F206" s="151">
        <v>4000</v>
      </c>
      <c r="G206" s="151">
        <v>4000</v>
      </c>
      <c r="H206" s="151"/>
      <c r="I206" s="151"/>
      <c r="J206" s="151"/>
      <c r="K206" s="151"/>
      <c r="L206" s="151"/>
      <c r="M206" s="151"/>
    </row>
    <row r="207" spans="1:13" ht="23.25">
      <c r="A207" s="143"/>
      <c r="B207" s="145"/>
      <c r="C207" s="145">
        <v>4440</v>
      </c>
      <c r="D207" s="145" t="s">
        <v>302</v>
      </c>
      <c r="E207" s="151">
        <v>4828</v>
      </c>
      <c r="F207" s="151">
        <v>5100</v>
      </c>
      <c r="G207" s="151">
        <v>5100</v>
      </c>
      <c r="H207" s="151"/>
      <c r="I207" s="151"/>
      <c r="J207" s="151"/>
      <c r="K207" s="151"/>
      <c r="L207" s="151"/>
      <c r="M207" s="151"/>
    </row>
    <row r="208" spans="1:13" ht="23.25">
      <c r="A208" s="143"/>
      <c r="B208" s="144">
        <v>80146</v>
      </c>
      <c r="C208" s="144"/>
      <c r="D208" s="148" t="s">
        <v>357</v>
      </c>
      <c r="E208" s="178">
        <f aca="true" t="shared" si="34" ref="E208:M208">E209</f>
        <v>26427</v>
      </c>
      <c r="F208" s="178">
        <f t="shared" si="34"/>
        <v>18939</v>
      </c>
      <c r="G208" s="178">
        <f t="shared" si="34"/>
        <v>18939</v>
      </c>
      <c r="H208" s="178">
        <f t="shared" si="34"/>
        <v>0</v>
      </c>
      <c r="I208" s="178">
        <f t="shared" si="34"/>
        <v>0</v>
      </c>
      <c r="J208" s="178">
        <f t="shared" si="34"/>
        <v>0</v>
      </c>
      <c r="K208" s="178">
        <f t="shared" si="34"/>
        <v>0</v>
      </c>
      <c r="L208" s="178">
        <f t="shared" si="34"/>
        <v>0</v>
      </c>
      <c r="M208" s="178">
        <f t="shared" si="34"/>
        <v>0</v>
      </c>
    </row>
    <row r="209" spans="1:13" ht="12.75">
      <c r="A209" s="143"/>
      <c r="B209" s="145"/>
      <c r="C209" s="145">
        <v>4300</v>
      </c>
      <c r="D209" s="145" t="s">
        <v>293</v>
      </c>
      <c r="E209" s="151">
        <v>26427</v>
      </c>
      <c r="F209" s="151">
        <v>18939</v>
      </c>
      <c r="G209" s="151">
        <v>18939</v>
      </c>
      <c r="H209" s="151"/>
      <c r="I209" s="151"/>
      <c r="J209" s="151"/>
      <c r="K209" s="151"/>
      <c r="L209" s="151"/>
      <c r="M209" s="151"/>
    </row>
    <row r="210" spans="1:13" ht="12.75">
      <c r="A210" s="143"/>
      <c r="B210" s="144">
        <v>80195</v>
      </c>
      <c r="C210" s="144"/>
      <c r="D210" s="144" t="s">
        <v>283</v>
      </c>
      <c r="E210" s="166">
        <f aca="true" t="shared" si="35" ref="E210:M210">E211</f>
        <v>23536</v>
      </c>
      <c r="F210" s="166">
        <f t="shared" si="35"/>
        <v>11000</v>
      </c>
      <c r="G210" s="166">
        <f t="shared" si="35"/>
        <v>11000</v>
      </c>
      <c r="H210" s="166">
        <f t="shared" si="35"/>
        <v>0</v>
      </c>
      <c r="I210" s="166">
        <f t="shared" si="35"/>
        <v>0</v>
      </c>
      <c r="J210" s="166">
        <f t="shared" si="35"/>
        <v>0</v>
      </c>
      <c r="K210" s="166">
        <f t="shared" si="35"/>
        <v>0</v>
      </c>
      <c r="L210" s="166">
        <f t="shared" si="35"/>
        <v>0</v>
      </c>
      <c r="M210" s="166">
        <f t="shared" si="35"/>
        <v>0</v>
      </c>
    </row>
    <row r="211" spans="1:13" ht="23.25">
      <c r="A211" s="143"/>
      <c r="B211" s="145"/>
      <c r="C211" s="145">
        <v>3020</v>
      </c>
      <c r="D211" s="145" t="s">
        <v>340</v>
      </c>
      <c r="E211" s="151">
        <v>23536</v>
      </c>
      <c r="F211" s="151">
        <v>11000</v>
      </c>
      <c r="G211" s="151">
        <v>11000</v>
      </c>
      <c r="H211" s="151"/>
      <c r="I211" s="151"/>
      <c r="J211" s="151"/>
      <c r="K211" s="151"/>
      <c r="L211" s="151"/>
      <c r="M211" s="151"/>
    </row>
    <row r="212" spans="1:13" ht="12.75">
      <c r="A212" s="143">
        <v>851</v>
      </c>
      <c r="B212" s="144"/>
      <c r="C212" s="144"/>
      <c r="D212" s="144" t="s">
        <v>358</v>
      </c>
      <c r="E212" s="166">
        <f aca="true" t="shared" si="36" ref="E212:M212">E213+E216+E229</f>
        <v>59040</v>
      </c>
      <c r="F212" s="166">
        <f t="shared" si="36"/>
        <v>60536</v>
      </c>
      <c r="G212" s="166">
        <f t="shared" si="36"/>
        <v>60536</v>
      </c>
      <c r="H212" s="166">
        <f t="shared" si="36"/>
        <v>35826</v>
      </c>
      <c r="I212" s="166">
        <f t="shared" si="36"/>
        <v>5000</v>
      </c>
      <c r="J212" s="166">
        <f t="shared" si="36"/>
        <v>0</v>
      </c>
      <c r="K212" s="166">
        <f t="shared" si="36"/>
        <v>0</v>
      </c>
      <c r="L212" s="166">
        <f t="shared" si="36"/>
        <v>0</v>
      </c>
      <c r="M212" s="166">
        <f t="shared" si="36"/>
        <v>0</v>
      </c>
    </row>
    <row r="213" spans="1:13" ht="12.75">
      <c r="A213" s="143"/>
      <c r="B213" s="144">
        <v>85153</v>
      </c>
      <c r="C213" s="144"/>
      <c r="D213" s="144" t="s">
        <v>359</v>
      </c>
      <c r="E213" s="166">
        <f>SUM(E214:E215)</f>
        <v>3900</v>
      </c>
      <c r="F213" s="166">
        <f aca="true" t="shared" si="37" ref="F213:M213">SUM(F214:F215)</f>
        <v>1400</v>
      </c>
      <c r="G213" s="166">
        <f t="shared" si="37"/>
        <v>1400</v>
      </c>
      <c r="H213" s="166">
        <f t="shared" si="37"/>
        <v>0</v>
      </c>
      <c r="I213" s="166">
        <f t="shared" si="37"/>
        <v>0</v>
      </c>
      <c r="J213" s="166">
        <f t="shared" si="37"/>
        <v>0</v>
      </c>
      <c r="K213" s="166">
        <f t="shared" si="37"/>
        <v>0</v>
      </c>
      <c r="L213" s="166">
        <f t="shared" si="37"/>
        <v>0</v>
      </c>
      <c r="M213" s="166">
        <f t="shared" si="37"/>
        <v>0</v>
      </c>
    </row>
    <row r="214" spans="1:13" ht="12.75">
      <c r="A214" s="143"/>
      <c r="B214" s="144"/>
      <c r="C214" s="145">
        <v>4210</v>
      </c>
      <c r="D214" s="145" t="s">
        <v>285</v>
      </c>
      <c r="E214" s="151">
        <v>1300</v>
      </c>
      <c r="F214" s="151">
        <v>0</v>
      </c>
      <c r="G214" s="151"/>
      <c r="H214" s="151"/>
      <c r="I214" s="151"/>
      <c r="J214" s="151"/>
      <c r="K214" s="151"/>
      <c r="L214" s="151"/>
      <c r="M214" s="151"/>
    </row>
    <row r="215" spans="1:13" ht="12.75">
      <c r="A215" s="143"/>
      <c r="B215" s="144"/>
      <c r="C215" s="145">
        <v>4300</v>
      </c>
      <c r="D215" s="145" t="s">
        <v>278</v>
      </c>
      <c r="E215" s="151">
        <v>2600</v>
      </c>
      <c r="F215" s="151">
        <v>1400</v>
      </c>
      <c r="G215" s="151">
        <v>1400</v>
      </c>
      <c r="H215" s="151"/>
      <c r="I215" s="151"/>
      <c r="J215" s="151"/>
      <c r="K215" s="151"/>
      <c r="L215" s="151"/>
      <c r="M215" s="151"/>
    </row>
    <row r="216" spans="1:13" ht="34.5">
      <c r="A216" s="143"/>
      <c r="B216" s="144">
        <v>85154</v>
      </c>
      <c r="C216" s="144"/>
      <c r="D216" s="144" t="s">
        <v>360</v>
      </c>
      <c r="E216" s="166">
        <f>SUM(E217:E228)</f>
        <v>55055</v>
      </c>
      <c r="F216" s="166">
        <f aca="true" t="shared" si="38" ref="F216:M216">SUM(F217:F228)</f>
        <v>59136</v>
      </c>
      <c r="G216" s="166">
        <f t="shared" si="38"/>
        <v>59136</v>
      </c>
      <c r="H216" s="166">
        <f t="shared" si="38"/>
        <v>35826</v>
      </c>
      <c r="I216" s="166">
        <f t="shared" si="38"/>
        <v>5000</v>
      </c>
      <c r="J216" s="166">
        <f t="shared" si="38"/>
        <v>0</v>
      </c>
      <c r="K216" s="166">
        <f t="shared" si="38"/>
        <v>0</v>
      </c>
      <c r="L216" s="166">
        <f t="shared" si="38"/>
        <v>0</v>
      </c>
      <c r="M216" s="166">
        <f t="shared" si="38"/>
        <v>0</v>
      </c>
    </row>
    <row r="217" spans="1:13" ht="12.75">
      <c r="A217" s="143"/>
      <c r="B217" s="145"/>
      <c r="C217" s="145">
        <v>4010</v>
      </c>
      <c r="D217" s="145" t="s">
        <v>298</v>
      </c>
      <c r="E217" s="151">
        <v>17200</v>
      </c>
      <c r="F217" s="151">
        <v>18050</v>
      </c>
      <c r="G217" s="151">
        <v>18050</v>
      </c>
      <c r="H217" s="151">
        <v>18050</v>
      </c>
      <c r="I217" s="151"/>
      <c r="J217" s="151"/>
      <c r="K217" s="151"/>
      <c r="L217" s="151"/>
      <c r="M217" s="151"/>
    </row>
    <row r="218" spans="1:13" ht="12.75">
      <c r="A218" s="143"/>
      <c r="B218" s="145"/>
      <c r="C218" s="145">
        <v>4040</v>
      </c>
      <c r="D218" s="145" t="s">
        <v>299</v>
      </c>
      <c r="E218" s="151">
        <v>1060</v>
      </c>
      <c r="F218" s="151">
        <v>1100</v>
      </c>
      <c r="G218" s="151">
        <v>1100</v>
      </c>
      <c r="H218" s="151">
        <v>1100</v>
      </c>
      <c r="I218" s="151"/>
      <c r="J218" s="151"/>
      <c r="K218" s="151"/>
      <c r="L218" s="151"/>
      <c r="M218" s="151"/>
    </row>
    <row r="219" spans="1:13" ht="12.75">
      <c r="A219" s="143"/>
      <c r="B219" s="144"/>
      <c r="C219" s="145">
        <v>4110</v>
      </c>
      <c r="D219" s="145" t="s">
        <v>300</v>
      </c>
      <c r="E219" s="151">
        <v>3981</v>
      </c>
      <c r="F219" s="151">
        <v>4000</v>
      </c>
      <c r="G219" s="151">
        <v>4000</v>
      </c>
      <c r="H219" s="151"/>
      <c r="I219" s="151">
        <v>4000</v>
      </c>
      <c r="J219" s="151"/>
      <c r="K219" s="151"/>
      <c r="L219" s="151"/>
      <c r="M219" s="151"/>
    </row>
    <row r="220" spans="1:13" ht="12.75">
      <c r="A220" s="143"/>
      <c r="B220" s="144"/>
      <c r="C220" s="145">
        <v>4120</v>
      </c>
      <c r="D220" s="145" t="s">
        <v>301</v>
      </c>
      <c r="E220" s="151">
        <v>993</v>
      </c>
      <c r="F220" s="151">
        <v>1000</v>
      </c>
      <c r="G220" s="151">
        <v>1000</v>
      </c>
      <c r="H220" s="151"/>
      <c r="I220" s="151">
        <v>1000</v>
      </c>
      <c r="J220" s="151"/>
      <c r="K220" s="151"/>
      <c r="L220" s="151"/>
      <c r="M220" s="151"/>
    </row>
    <row r="221" spans="1:13" ht="12.75">
      <c r="A221" s="143"/>
      <c r="B221" s="144"/>
      <c r="C221" s="145">
        <v>4170</v>
      </c>
      <c r="D221" s="145" t="s">
        <v>284</v>
      </c>
      <c r="E221" s="151">
        <v>16210</v>
      </c>
      <c r="F221" s="151">
        <v>16676</v>
      </c>
      <c r="G221" s="151">
        <v>16676</v>
      </c>
      <c r="H221" s="151">
        <v>16676</v>
      </c>
      <c r="I221" s="151"/>
      <c r="J221" s="151"/>
      <c r="K221" s="151"/>
      <c r="L221" s="151"/>
      <c r="M221" s="151"/>
    </row>
    <row r="222" spans="1:13" ht="12.75">
      <c r="A222" s="143"/>
      <c r="B222" s="144"/>
      <c r="C222" s="145">
        <v>4210</v>
      </c>
      <c r="D222" s="145" t="s">
        <v>285</v>
      </c>
      <c r="E222" s="151">
        <v>4400</v>
      </c>
      <c r="F222" s="151">
        <v>500</v>
      </c>
      <c r="G222" s="151">
        <v>500</v>
      </c>
      <c r="H222" s="151"/>
      <c r="I222" s="151"/>
      <c r="J222" s="151"/>
      <c r="K222" s="151"/>
      <c r="L222" s="151"/>
      <c r="M222" s="151"/>
    </row>
    <row r="223" spans="1:13" ht="12.75">
      <c r="A223" s="143"/>
      <c r="B223" s="144"/>
      <c r="C223" s="145">
        <v>4260</v>
      </c>
      <c r="D223" s="145" t="s">
        <v>290</v>
      </c>
      <c r="E223" s="151">
        <v>1200</v>
      </c>
      <c r="F223" s="151">
        <v>1200</v>
      </c>
      <c r="G223" s="151">
        <v>1200</v>
      </c>
      <c r="H223" s="151"/>
      <c r="I223" s="151"/>
      <c r="J223" s="151"/>
      <c r="K223" s="151"/>
      <c r="L223" s="151"/>
      <c r="M223" s="151"/>
    </row>
    <row r="224" spans="1:13" ht="12.75">
      <c r="A224" s="143"/>
      <c r="B224" s="144"/>
      <c r="C224" s="145">
        <v>4280</v>
      </c>
      <c r="D224" s="145" t="s">
        <v>311</v>
      </c>
      <c r="E224" s="151">
        <v>0</v>
      </c>
      <c r="F224" s="151">
        <v>760</v>
      </c>
      <c r="G224" s="151">
        <v>760</v>
      </c>
      <c r="H224" s="151"/>
      <c r="I224" s="151"/>
      <c r="J224" s="151"/>
      <c r="K224" s="151"/>
      <c r="L224" s="151"/>
      <c r="M224" s="151"/>
    </row>
    <row r="225" spans="1:13" ht="12.75">
      <c r="A225" s="143"/>
      <c r="B225" s="144"/>
      <c r="C225" s="145">
        <v>4300</v>
      </c>
      <c r="D225" s="145" t="s">
        <v>278</v>
      </c>
      <c r="E225" s="151">
        <v>6206</v>
      </c>
      <c r="F225" s="151">
        <v>12500</v>
      </c>
      <c r="G225" s="151">
        <v>12500</v>
      </c>
      <c r="H225" s="151"/>
      <c r="I225" s="151"/>
      <c r="J225" s="151"/>
      <c r="K225" s="151"/>
      <c r="L225" s="151"/>
      <c r="M225" s="151"/>
    </row>
    <row r="226" spans="1:13" ht="12.75">
      <c r="A226" s="143"/>
      <c r="B226" s="144"/>
      <c r="C226" s="145">
        <v>4410</v>
      </c>
      <c r="D226" s="145" t="s">
        <v>361</v>
      </c>
      <c r="E226" s="151">
        <v>700</v>
      </c>
      <c r="F226" s="151">
        <v>500</v>
      </c>
      <c r="G226" s="151">
        <v>500</v>
      </c>
      <c r="H226" s="151"/>
      <c r="I226" s="151"/>
      <c r="J226" s="151"/>
      <c r="K226" s="151"/>
      <c r="L226" s="151"/>
      <c r="M226" s="151"/>
    </row>
    <row r="227" spans="1:13" ht="23.25">
      <c r="A227" s="143"/>
      <c r="B227" s="144"/>
      <c r="C227" s="145">
        <v>4440</v>
      </c>
      <c r="D227" s="145" t="s">
        <v>302</v>
      </c>
      <c r="E227" s="151">
        <v>805</v>
      </c>
      <c r="F227" s="151">
        <v>850</v>
      </c>
      <c r="G227" s="151">
        <v>850</v>
      </c>
      <c r="H227" s="151"/>
      <c r="I227" s="151"/>
      <c r="J227" s="151"/>
      <c r="K227" s="151"/>
      <c r="L227" s="151"/>
      <c r="M227" s="151"/>
    </row>
    <row r="228" spans="1:13" ht="23.25">
      <c r="A228" s="143"/>
      <c r="B228" s="144"/>
      <c r="C228" s="145">
        <v>4700</v>
      </c>
      <c r="D228" s="146" t="s">
        <v>306</v>
      </c>
      <c r="E228" s="151">
        <v>2300</v>
      </c>
      <c r="F228" s="151">
        <v>2000</v>
      </c>
      <c r="G228" s="151">
        <v>2000</v>
      </c>
      <c r="H228" s="151"/>
      <c r="I228" s="151"/>
      <c r="J228" s="151"/>
      <c r="K228" s="151"/>
      <c r="L228" s="151"/>
      <c r="M228" s="151"/>
    </row>
    <row r="229" spans="1:13" ht="12.75">
      <c r="A229" s="143"/>
      <c r="B229" s="144">
        <v>85195</v>
      </c>
      <c r="C229" s="145"/>
      <c r="D229" s="144" t="s">
        <v>283</v>
      </c>
      <c r="E229" s="166">
        <f>SUM(E230:E232)</f>
        <v>85</v>
      </c>
      <c r="F229" s="166">
        <f aca="true" t="shared" si="39" ref="F229:M229">SUM(F230:F232)</f>
        <v>0</v>
      </c>
      <c r="G229" s="166">
        <f t="shared" si="39"/>
        <v>0</v>
      </c>
      <c r="H229" s="166">
        <f t="shared" si="39"/>
        <v>0</v>
      </c>
      <c r="I229" s="166">
        <f t="shared" si="39"/>
        <v>0</v>
      </c>
      <c r="J229" s="166">
        <f t="shared" si="39"/>
        <v>0</v>
      </c>
      <c r="K229" s="166">
        <f t="shared" si="39"/>
        <v>0</v>
      </c>
      <c r="L229" s="166">
        <f t="shared" si="39"/>
        <v>0</v>
      </c>
      <c r="M229" s="166">
        <f t="shared" si="39"/>
        <v>0</v>
      </c>
    </row>
    <row r="230" spans="1:13" ht="12.75">
      <c r="A230" s="143"/>
      <c r="B230" s="144"/>
      <c r="C230" s="145">
        <v>4210</v>
      </c>
      <c r="D230" s="146" t="s">
        <v>285</v>
      </c>
      <c r="E230" s="151">
        <v>30</v>
      </c>
      <c r="F230" s="151">
        <v>0</v>
      </c>
      <c r="G230" s="151"/>
      <c r="H230" s="151"/>
      <c r="I230" s="151"/>
      <c r="J230" s="151"/>
      <c r="K230" s="151"/>
      <c r="L230" s="151"/>
      <c r="M230" s="151"/>
    </row>
    <row r="231" spans="1:13" ht="12.75">
      <c r="A231" s="143"/>
      <c r="B231" s="144"/>
      <c r="C231" s="145">
        <v>4300</v>
      </c>
      <c r="D231" s="146" t="s">
        <v>278</v>
      </c>
      <c r="E231" s="151">
        <v>30</v>
      </c>
      <c r="F231" s="151">
        <v>0</v>
      </c>
      <c r="G231" s="151"/>
      <c r="H231" s="151"/>
      <c r="I231" s="151"/>
      <c r="J231" s="151"/>
      <c r="K231" s="151"/>
      <c r="L231" s="151"/>
      <c r="M231" s="151"/>
    </row>
    <row r="232" spans="1:13" ht="34.5">
      <c r="A232" s="143"/>
      <c r="B232" s="144"/>
      <c r="C232" s="145">
        <v>4370</v>
      </c>
      <c r="D232" s="146" t="s">
        <v>314</v>
      </c>
      <c r="E232" s="151">
        <v>25</v>
      </c>
      <c r="F232" s="151">
        <v>0</v>
      </c>
      <c r="G232" s="151"/>
      <c r="H232" s="151"/>
      <c r="I232" s="151"/>
      <c r="J232" s="151"/>
      <c r="K232" s="151"/>
      <c r="L232" s="151"/>
      <c r="M232" s="151"/>
    </row>
    <row r="233" spans="1:13" ht="12.75">
      <c r="A233" s="143">
        <v>852</v>
      </c>
      <c r="B233" s="144"/>
      <c r="C233" s="145"/>
      <c r="D233" s="144" t="s">
        <v>362</v>
      </c>
      <c r="E233" s="178">
        <f>E234+E236+E257+E272+E274+E276+E278+E298+E304</f>
        <v>4502917.75</v>
      </c>
      <c r="F233" s="178">
        <f aca="true" t="shared" si="40" ref="F233:M233">F234+F236+F257+F272+F274+F276+F298+F304</f>
        <v>3586587</v>
      </c>
      <c r="G233" s="178">
        <f t="shared" si="40"/>
        <v>3516587</v>
      </c>
      <c r="H233" s="178">
        <f t="shared" si="40"/>
        <v>248202</v>
      </c>
      <c r="I233" s="178">
        <f t="shared" si="40"/>
        <v>50368</v>
      </c>
      <c r="J233" s="178">
        <f t="shared" si="40"/>
        <v>0</v>
      </c>
      <c r="K233" s="178">
        <f t="shared" si="40"/>
        <v>0</v>
      </c>
      <c r="L233" s="178">
        <f t="shared" si="40"/>
        <v>0</v>
      </c>
      <c r="M233" s="178">
        <f t="shared" si="40"/>
        <v>70000</v>
      </c>
    </row>
    <row r="234" spans="1:13" ht="12.75">
      <c r="A234" s="143"/>
      <c r="B234" s="144">
        <v>85202</v>
      </c>
      <c r="C234" s="145"/>
      <c r="D234" s="144" t="s">
        <v>363</v>
      </c>
      <c r="E234" s="166">
        <f>E235</f>
        <v>36000</v>
      </c>
      <c r="F234" s="178">
        <f aca="true" t="shared" si="41" ref="F234:M234">F235</f>
        <v>40000</v>
      </c>
      <c r="G234" s="178">
        <f t="shared" si="41"/>
        <v>40000</v>
      </c>
      <c r="H234" s="178">
        <f t="shared" si="41"/>
        <v>0</v>
      </c>
      <c r="I234" s="178">
        <f t="shared" si="41"/>
        <v>0</v>
      </c>
      <c r="J234" s="178">
        <f t="shared" si="41"/>
        <v>0</v>
      </c>
      <c r="K234" s="178">
        <f t="shared" si="41"/>
        <v>0</v>
      </c>
      <c r="L234" s="178">
        <f t="shared" si="41"/>
        <v>0</v>
      </c>
      <c r="M234" s="166">
        <f t="shared" si="41"/>
        <v>0</v>
      </c>
    </row>
    <row r="235" spans="1:13" ht="23.25">
      <c r="A235" s="143"/>
      <c r="B235" s="144"/>
      <c r="C235" s="145">
        <v>4330</v>
      </c>
      <c r="D235" s="145" t="s">
        <v>364</v>
      </c>
      <c r="E235" s="151">
        <v>36000</v>
      </c>
      <c r="F235" s="151">
        <v>40000</v>
      </c>
      <c r="G235" s="151">
        <v>40000</v>
      </c>
      <c r="H235" s="151"/>
      <c r="I235" s="151"/>
      <c r="J235" s="151"/>
      <c r="K235" s="151"/>
      <c r="L235" s="151"/>
      <c r="M235" s="151"/>
    </row>
    <row r="236" spans="1:13" ht="12.75">
      <c r="A236" s="143"/>
      <c r="B236" s="144">
        <v>85203</v>
      </c>
      <c r="C236" s="145"/>
      <c r="D236" s="144" t="s">
        <v>365</v>
      </c>
      <c r="E236" s="178">
        <f aca="true" t="shared" si="42" ref="E236:M236">SUM(E237:E255)</f>
        <v>700523.75</v>
      </c>
      <c r="F236" s="178">
        <f t="shared" si="42"/>
        <v>430000</v>
      </c>
      <c r="G236" s="178">
        <f t="shared" si="42"/>
        <v>360000</v>
      </c>
      <c r="H236" s="178">
        <f t="shared" si="42"/>
        <v>176000</v>
      </c>
      <c r="I236" s="178">
        <f t="shared" si="42"/>
        <v>35800</v>
      </c>
      <c r="J236" s="178">
        <f t="shared" si="42"/>
        <v>0</v>
      </c>
      <c r="K236" s="178">
        <f t="shared" si="42"/>
        <v>0</v>
      </c>
      <c r="L236" s="178">
        <f t="shared" si="42"/>
        <v>0</v>
      </c>
      <c r="M236" s="178">
        <f t="shared" si="42"/>
        <v>70000</v>
      </c>
    </row>
    <row r="237" spans="1:13" ht="12.75">
      <c r="A237" s="143"/>
      <c r="B237" s="144"/>
      <c r="C237" s="145">
        <v>4010</v>
      </c>
      <c r="D237" s="145" t="s">
        <v>298</v>
      </c>
      <c r="E237" s="151">
        <v>146619.24</v>
      </c>
      <c r="F237" s="151">
        <v>160600</v>
      </c>
      <c r="G237" s="151">
        <v>160600</v>
      </c>
      <c r="H237" s="151">
        <v>160600</v>
      </c>
      <c r="I237" s="151"/>
      <c r="J237" s="151"/>
      <c r="K237" s="151"/>
      <c r="L237" s="151"/>
      <c r="M237" s="151"/>
    </row>
    <row r="238" spans="1:13" ht="12.75">
      <c r="A238" s="143"/>
      <c r="B238" s="144"/>
      <c r="C238" s="145">
        <v>4040</v>
      </c>
      <c r="D238" s="145" t="s">
        <v>299</v>
      </c>
      <c r="E238" s="151">
        <v>7270.05</v>
      </c>
      <c r="F238" s="151">
        <v>13400</v>
      </c>
      <c r="G238" s="151">
        <v>13400</v>
      </c>
      <c r="H238" s="151">
        <v>13400</v>
      </c>
      <c r="I238" s="151"/>
      <c r="J238" s="151"/>
      <c r="K238" s="151"/>
      <c r="L238" s="151"/>
      <c r="M238" s="151"/>
    </row>
    <row r="239" spans="1:13" ht="12.75">
      <c r="A239" s="143"/>
      <c r="B239" s="144"/>
      <c r="C239" s="145">
        <v>4110</v>
      </c>
      <c r="D239" s="145" t="s">
        <v>326</v>
      </c>
      <c r="E239" s="151">
        <v>24984.04</v>
      </c>
      <c r="F239" s="151">
        <v>31500</v>
      </c>
      <c r="G239" s="151">
        <v>31500</v>
      </c>
      <c r="H239" s="151"/>
      <c r="I239" s="151">
        <v>31500</v>
      </c>
      <c r="J239" s="151"/>
      <c r="K239" s="151"/>
      <c r="L239" s="151"/>
      <c r="M239" s="151"/>
    </row>
    <row r="240" spans="1:13" ht="12.75">
      <c r="A240" s="143"/>
      <c r="B240" s="144"/>
      <c r="C240" s="145">
        <v>4120</v>
      </c>
      <c r="D240" s="145" t="s">
        <v>301</v>
      </c>
      <c r="E240" s="151">
        <v>3723.21</v>
      </c>
      <c r="F240" s="151">
        <v>4300</v>
      </c>
      <c r="G240" s="151">
        <v>4300</v>
      </c>
      <c r="H240" s="151"/>
      <c r="I240" s="151">
        <v>4300</v>
      </c>
      <c r="J240" s="151"/>
      <c r="K240" s="151"/>
      <c r="L240" s="151"/>
      <c r="M240" s="151"/>
    </row>
    <row r="241" spans="1:13" ht="12.75">
      <c r="A241" s="143"/>
      <c r="B241" s="144"/>
      <c r="C241" s="145">
        <v>4170</v>
      </c>
      <c r="D241" s="145" t="s">
        <v>284</v>
      </c>
      <c r="E241" s="151">
        <v>25081.11</v>
      </c>
      <c r="F241" s="151">
        <v>2000</v>
      </c>
      <c r="G241" s="151">
        <v>2000</v>
      </c>
      <c r="H241" s="151">
        <v>2000</v>
      </c>
      <c r="I241" s="151"/>
      <c r="J241" s="151"/>
      <c r="K241" s="151"/>
      <c r="L241" s="151"/>
      <c r="M241" s="151"/>
    </row>
    <row r="242" spans="1:13" ht="12.75">
      <c r="A242" s="143"/>
      <c r="B242" s="144"/>
      <c r="C242" s="145">
        <v>4210</v>
      </c>
      <c r="D242" s="145" t="s">
        <v>285</v>
      </c>
      <c r="E242" s="151">
        <v>134381.62</v>
      </c>
      <c r="F242" s="151">
        <v>58168</v>
      </c>
      <c r="G242" s="151">
        <v>58168</v>
      </c>
      <c r="H242" s="151"/>
      <c r="I242" s="151"/>
      <c r="J242" s="151"/>
      <c r="K242" s="151"/>
      <c r="L242" s="151"/>
      <c r="M242" s="151"/>
    </row>
    <row r="243" spans="1:13" ht="12.75">
      <c r="A243" s="143"/>
      <c r="B243" s="144"/>
      <c r="C243" s="145">
        <v>4220</v>
      </c>
      <c r="D243" s="145" t="s">
        <v>366</v>
      </c>
      <c r="E243" s="151">
        <v>10869.69</v>
      </c>
      <c r="F243" s="151">
        <v>19800</v>
      </c>
      <c r="G243" s="151">
        <v>19800</v>
      </c>
      <c r="H243" s="151"/>
      <c r="I243" s="151"/>
      <c r="J243" s="151"/>
      <c r="K243" s="151"/>
      <c r="L243" s="151"/>
      <c r="M243" s="151"/>
    </row>
    <row r="244" spans="1:13" ht="12.75">
      <c r="A244" s="143"/>
      <c r="B244" s="144"/>
      <c r="C244" s="145">
        <v>4260</v>
      </c>
      <c r="D244" s="145" t="s">
        <v>290</v>
      </c>
      <c r="E244" s="151">
        <v>37531.27</v>
      </c>
      <c r="F244" s="151">
        <v>35000</v>
      </c>
      <c r="G244" s="151">
        <v>35000</v>
      </c>
      <c r="H244" s="151"/>
      <c r="I244" s="151"/>
      <c r="J244" s="151"/>
      <c r="K244" s="151"/>
      <c r="L244" s="151"/>
      <c r="M244" s="151"/>
    </row>
    <row r="245" spans="1:13" ht="12.75">
      <c r="A245" s="143"/>
      <c r="B245" s="144"/>
      <c r="C245" s="145">
        <v>4300</v>
      </c>
      <c r="D245" s="145" t="s">
        <v>278</v>
      </c>
      <c r="E245" s="151">
        <v>162569.87</v>
      </c>
      <c r="F245" s="151">
        <v>14500</v>
      </c>
      <c r="G245" s="151">
        <v>14500</v>
      </c>
      <c r="H245" s="151"/>
      <c r="I245" s="151"/>
      <c r="J245" s="151"/>
      <c r="K245" s="151"/>
      <c r="L245" s="151"/>
      <c r="M245" s="151"/>
    </row>
    <row r="246" spans="1:13" ht="12.75">
      <c r="A246" s="143"/>
      <c r="B246" s="144"/>
      <c r="C246" s="145">
        <v>4350</v>
      </c>
      <c r="D246" s="145" t="s">
        <v>347</v>
      </c>
      <c r="E246" s="151">
        <v>1182.02</v>
      </c>
      <c r="F246" s="151">
        <v>1632</v>
      </c>
      <c r="G246" s="151">
        <v>1632</v>
      </c>
      <c r="H246" s="151"/>
      <c r="I246" s="151"/>
      <c r="J246" s="151"/>
      <c r="K246" s="151"/>
      <c r="L246" s="151"/>
      <c r="M246" s="151"/>
    </row>
    <row r="247" spans="1:13" ht="34.5">
      <c r="A247" s="143"/>
      <c r="B247" s="144"/>
      <c r="C247" s="145">
        <v>4360</v>
      </c>
      <c r="D247" s="146" t="s">
        <v>313</v>
      </c>
      <c r="E247" s="151">
        <v>1588.35</v>
      </c>
      <c r="F247" s="151">
        <v>1400</v>
      </c>
      <c r="G247" s="151">
        <v>1400</v>
      </c>
      <c r="H247" s="151"/>
      <c r="I247" s="151"/>
      <c r="J247" s="151"/>
      <c r="K247" s="151"/>
      <c r="L247" s="151"/>
      <c r="M247" s="151"/>
    </row>
    <row r="248" spans="1:13" ht="34.5">
      <c r="A248" s="143"/>
      <c r="B248" s="144"/>
      <c r="C248" s="145">
        <v>4370</v>
      </c>
      <c r="D248" s="146" t="s">
        <v>314</v>
      </c>
      <c r="E248" s="151">
        <v>1248.56</v>
      </c>
      <c r="F248" s="151">
        <v>1300</v>
      </c>
      <c r="G248" s="151">
        <v>1300</v>
      </c>
      <c r="H248" s="151"/>
      <c r="I248" s="151"/>
      <c r="J248" s="151"/>
      <c r="K248" s="151"/>
      <c r="L248" s="151"/>
      <c r="M248" s="151"/>
    </row>
    <row r="249" spans="1:13" ht="12.75">
      <c r="A249" s="143"/>
      <c r="B249" s="144"/>
      <c r="C249" s="145">
        <v>4410</v>
      </c>
      <c r="D249" s="145" t="s">
        <v>361</v>
      </c>
      <c r="E249" s="151">
        <v>200</v>
      </c>
      <c r="F249" s="151">
        <v>400</v>
      </c>
      <c r="G249" s="151">
        <v>400</v>
      </c>
      <c r="H249" s="151"/>
      <c r="I249" s="151"/>
      <c r="J249" s="151"/>
      <c r="K249" s="151"/>
      <c r="L249" s="151"/>
      <c r="M249" s="151"/>
    </row>
    <row r="250" spans="1:13" ht="12.75">
      <c r="A250" s="143"/>
      <c r="B250" s="144"/>
      <c r="C250" s="145">
        <v>4430</v>
      </c>
      <c r="D250" s="145" t="s">
        <v>286</v>
      </c>
      <c r="E250" s="151">
        <v>483.77</v>
      </c>
      <c r="F250" s="151">
        <v>2000</v>
      </c>
      <c r="G250" s="151">
        <v>2000</v>
      </c>
      <c r="H250" s="151"/>
      <c r="I250" s="151"/>
      <c r="J250" s="151"/>
      <c r="K250" s="151"/>
      <c r="L250" s="151"/>
      <c r="M250" s="151"/>
    </row>
    <row r="251" spans="1:13" ht="23.25">
      <c r="A251" s="143"/>
      <c r="B251" s="144"/>
      <c r="C251" s="145">
        <v>4440</v>
      </c>
      <c r="D251" s="145" t="s">
        <v>302</v>
      </c>
      <c r="E251" s="151">
        <v>5632.2</v>
      </c>
      <c r="F251" s="151">
        <v>6500</v>
      </c>
      <c r="G251" s="2">
        <v>6500</v>
      </c>
      <c r="H251" s="151"/>
      <c r="I251" s="151"/>
      <c r="J251" s="151"/>
      <c r="K251" s="151"/>
      <c r="L251" s="151"/>
      <c r="M251" s="151"/>
    </row>
    <row r="252" spans="1:13" ht="12.75">
      <c r="A252" s="143"/>
      <c r="B252" s="144"/>
      <c r="C252" s="145">
        <v>4700</v>
      </c>
      <c r="D252" s="145" t="s">
        <v>355</v>
      </c>
      <c r="E252" s="151">
        <v>1080</v>
      </c>
      <c r="F252" s="151">
        <v>2000</v>
      </c>
      <c r="G252" s="151">
        <v>2000</v>
      </c>
      <c r="H252" s="151"/>
      <c r="I252" s="151"/>
      <c r="J252" s="151"/>
      <c r="K252" s="151"/>
      <c r="L252" s="151"/>
      <c r="M252" s="151"/>
    </row>
    <row r="253" spans="1:13" ht="34.5">
      <c r="A253" s="143"/>
      <c r="B253" s="144"/>
      <c r="C253" s="145">
        <v>4740</v>
      </c>
      <c r="D253" s="145" t="s">
        <v>316</v>
      </c>
      <c r="E253" s="151">
        <v>158.75</v>
      </c>
      <c r="F253" s="151">
        <v>1500</v>
      </c>
      <c r="G253" s="151">
        <v>1500</v>
      </c>
      <c r="H253" s="151"/>
      <c r="I253" s="151"/>
      <c r="J253" s="151"/>
      <c r="K253" s="151"/>
      <c r="L253" s="151"/>
      <c r="M253" s="151"/>
    </row>
    <row r="254" spans="1:13" ht="23.25">
      <c r="A254" s="143"/>
      <c r="B254" s="144"/>
      <c r="C254" s="145">
        <v>4750</v>
      </c>
      <c r="D254" s="145" t="s">
        <v>317</v>
      </c>
      <c r="E254" s="151">
        <v>0</v>
      </c>
      <c r="F254" s="151">
        <v>4000</v>
      </c>
      <c r="G254" s="151">
        <v>4000</v>
      </c>
      <c r="H254" s="151"/>
      <c r="I254" s="151"/>
      <c r="J254" s="151"/>
      <c r="K254" s="151"/>
      <c r="L254" s="151"/>
      <c r="M254" s="151"/>
    </row>
    <row r="255" spans="1:13" ht="23.25">
      <c r="A255" s="143"/>
      <c r="B255" s="144"/>
      <c r="C255" s="145">
        <v>6050</v>
      </c>
      <c r="D255" s="145" t="s">
        <v>288</v>
      </c>
      <c r="E255" s="151">
        <v>135920</v>
      </c>
      <c r="F255" s="151">
        <v>70000</v>
      </c>
      <c r="G255" s="151">
        <v>0</v>
      </c>
      <c r="H255" s="151"/>
      <c r="I255" s="151"/>
      <c r="J255" s="151"/>
      <c r="K255" s="151"/>
      <c r="L255" s="151"/>
      <c r="M255" s="151">
        <v>70000</v>
      </c>
    </row>
    <row r="256" spans="1:13" ht="34.5">
      <c r="A256" s="143"/>
      <c r="B256" s="144"/>
      <c r="C256" s="145">
        <v>6060</v>
      </c>
      <c r="D256" s="145" t="s">
        <v>545</v>
      </c>
      <c r="E256" s="151">
        <v>10000</v>
      </c>
      <c r="F256" s="151">
        <v>0</v>
      </c>
      <c r="G256" s="151">
        <v>0</v>
      </c>
      <c r="H256" s="151"/>
      <c r="I256" s="151"/>
      <c r="J256" s="151"/>
      <c r="K256" s="151"/>
      <c r="L256" s="151"/>
      <c r="M256" s="151"/>
    </row>
    <row r="257" spans="1:13" ht="45.75">
      <c r="A257" s="143"/>
      <c r="B257" s="144">
        <v>85212</v>
      </c>
      <c r="C257" s="144"/>
      <c r="D257" s="144" t="s">
        <v>367</v>
      </c>
      <c r="E257" s="166">
        <f>SUM(E258:E271)</f>
        <v>2207790</v>
      </c>
      <c r="F257" s="166">
        <f aca="true" t="shared" si="43" ref="F257:M257">SUM(F258:F271)</f>
        <v>2157411</v>
      </c>
      <c r="G257" s="166">
        <f t="shared" si="43"/>
        <v>2157411</v>
      </c>
      <c r="H257" s="166">
        <f t="shared" si="43"/>
        <v>56952</v>
      </c>
      <c r="I257" s="166">
        <f t="shared" si="43"/>
        <v>11492</v>
      </c>
      <c r="J257" s="166">
        <f t="shared" si="43"/>
        <v>0</v>
      </c>
      <c r="K257" s="166">
        <f t="shared" si="43"/>
        <v>0</v>
      </c>
      <c r="L257" s="166">
        <f t="shared" si="43"/>
        <v>0</v>
      </c>
      <c r="M257" s="166">
        <f t="shared" si="43"/>
        <v>0</v>
      </c>
    </row>
    <row r="258" spans="1:13" ht="12.75">
      <c r="A258" s="143"/>
      <c r="B258" s="145"/>
      <c r="C258" s="145">
        <v>3110</v>
      </c>
      <c r="D258" s="145" t="s">
        <v>368</v>
      </c>
      <c r="E258" s="151">
        <v>2124005</v>
      </c>
      <c r="F258" s="151">
        <v>2073860</v>
      </c>
      <c r="G258" s="151">
        <v>2073860</v>
      </c>
      <c r="H258" s="151"/>
      <c r="I258" s="151"/>
      <c r="J258" s="151"/>
      <c r="K258" s="151"/>
      <c r="L258" s="151"/>
      <c r="M258" s="151"/>
    </row>
    <row r="259" spans="1:13" ht="12.75">
      <c r="A259" s="143"/>
      <c r="B259" s="145"/>
      <c r="C259" s="145">
        <v>4010</v>
      </c>
      <c r="D259" s="145" t="s">
        <v>298</v>
      </c>
      <c r="E259" s="151">
        <v>55100</v>
      </c>
      <c r="F259" s="151">
        <v>52812</v>
      </c>
      <c r="G259" s="151">
        <v>52812</v>
      </c>
      <c r="H259" s="151">
        <v>52812</v>
      </c>
      <c r="I259" s="151"/>
      <c r="J259" s="151"/>
      <c r="K259" s="151"/>
      <c r="L259" s="151"/>
      <c r="M259" s="151"/>
    </row>
    <row r="260" spans="1:13" ht="12.75">
      <c r="A260" s="143"/>
      <c r="B260" s="145"/>
      <c r="C260" s="145">
        <v>4040</v>
      </c>
      <c r="D260" s="145" t="s">
        <v>369</v>
      </c>
      <c r="E260" s="151">
        <v>3756</v>
      </c>
      <c r="F260" s="151">
        <v>4140</v>
      </c>
      <c r="G260" s="151">
        <v>4140</v>
      </c>
      <c r="H260" s="151">
        <v>4140</v>
      </c>
      <c r="I260" s="151"/>
      <c r="J260" s="151"/>
      <c r="K260" s="151"/>
      <c r="L260" s="151"/>
      <c r="M260" s="151"/>
    </row>
    <row r="261" spans="1:13" ht="12.75">
      <c r="A261" s="143"/>
      <c r="B261" s="145"/>
      <c r="C261" s="145">
        <v>4110</v>
      </c>
      <c r="D261" s="145" t="s">
        <v>300</v>
      </c>
      <c r="E261" s="151">
        <v>10364</v>
      </c>
      <c r="F261" s="151">
        <v>10097</v>
      </c>
      <c r="G261" s="151">
        <v>10097</v>
      </c>
      <c r="H261" s="151"/>
      <c r="I261" s="151">
        <v>10097</v>
      </c>
      <c r="J261" s="151"/>
      <c r="K261" s="151"/>
      <c r="L261" s="151"/>
      <c r="M261" s="151"/>
    </row>
    <row r="262" spans="1:13" ht="12.75">
      <c r="A262" s="143"/>
      <c r="B262" s="145"/>
      <c r="C262" s="145">
        <v>4120</v>
      </c>
      <c r="D262" s="145" t="s">
        <v>301</v>
      </c>
      <c r="E262" s="151">
        <v>1470</v>
      </c>
      <c r="F262" s="151">
        <v>1395</v>
      </c>
      <c r="G262" s="151">
        <v>1395</v>
      </c>
      <c r="H262" s="151"/>
      <c r="I262" s="151">
        <v>1395</v>
      </c>
      <c r="J262" s="151"/>
      <c r="K262" s="151"/>
      <c r="L262" s="151"/>
      <c r="M262" s="151"/>
    </row>
    <row r="263" spans="1:13" ht="12.75">
      <c r="A263" s="143"/>
      <c r="B263" s="145"/>
      <c r="C263" s="145">
        <v>4210</v>
      </c>
      <c r="D263" s="145" t="s">
        <v>285</v>
      </c>
      <c r="E263" s="151">
        <v>1796</v>
      </c>
      <c r="F263" s="151">
        <v>2400</v>
      </c>
      <c r="G263" s="151">
        <v>2400</v>
      </c>
      <c r="H263" s="151"/>
      <c r="I263" s="151"/>
      <c r="J263" s="151"/>
      <c r="K263" s="151"/>
      <c r="L263" s="151"/>
      <c r="M263" s="151"/>
    </row>
    <row r="264" spans="1:13" ht="12.75">
      <c r="A264" s="143"/>
      <c r="B264" s="145"/>
      <c r="C264" s="145">
        <v>4300</v>
      </c>
      <c r="D264" s="145" t="s">
        <v>278</v>
      </c>
      <c r="E264" s="151">
        <v>1838</v>
      </c>
      <c r="F264" s="151">
        <v>4500</v>
      </c>
      <c r="G264" s="151">
        <v>4500</v>
      </c>
      <c r="H264" s="151"/>
      <c r="I264" s="151"/>
      <c r="J264" s="151"/>
      <c r="K264" s="151"/>
      <c r="L264" s="151"/>
      <c r="M264" s="151"/>
    </row>
    <row r="265" spans="1:13" ht="12.75">
      <c r="A265" s="143"/>
      <c r="B265" s="145"/>
      <c r="C265" s="145">
        <v>4350</v>
      </c>
      <c r="D265" s="145" t="s">
        <v>347</v>
      </c>
      <c r="E265" s="151">
        <v>500</v>
      </c>
      <c r="F265" s="151"/>
      <c r="G265" s="151"/>
      <c r="H265" s="151"/>
      <c r="I265" s="151"/>
      <c r="J265" s="151"/>
      <c r="K265" s="151"/>
      <c r="L265" s="151"/>
      <c r="M265" s="151"/>
    </row>
    <row r="266" spans="1:13" ht="34.5">
      <c r="A266" s="143"/>
      <c r="B266" s="145"/>
      <c r="C266" s="145">
        <v>4370</v>
      </c>
      <c r="D266" s="146" t="s">
        <v>314</v>
      </c>
      <c r="E266" s="151">
        <v>2100</v>
      </c>
      <c r="F266" s="151">
        <v>1500</v>
      </c>
      <c r="G266" s="151">
        <v>1500</v>
      </c>
      <c r="H266" s="151"/>
      <c r="I266" s="151"/>
      <c r="J266" s="151"/>
      <c r="K266" s="151"/>
      <c r="L266" s="151"/>
      <c r="M266" s="151"/>
    </row>
    <row r="267" spans="1:13" ht="12.75">
      <c r="A267" s="143"/>
      <c r="B267" s="145"/>
      <c r="C267" s="145">
        <v>4410</v>
      </c>
      <c r="D267" s="145" t="s">
        <v>305</v>
      </c>
      <c r="E267" s="151">
        <v>288</v>
      </c>
      <c r="F267" s="151">
        <v>300</v>
      </c>
      <c r="G267" s="151">
        <v>300</v>
      </c>
      <c r="H267" s="151"/>
      <c r="I267" s="151"/>
      <c r="J267" s="151"/>
      <c r="K267" s="151"/>
      <c r="L267" s="151"/>
      <c r="M267" s="151"/>
    </row>
    <row r="268" spans="1:13" ht="23.25">
      <c r="A268" s="143"/>
      <c r="B268" s="145"/>
      <c r="C268" s="145">
        <v>4440</v>
      </c>
      <c r="D268" s="145" t="s">
        <v>370</v>
      </c>
      <c r="E268" s="151">
        <v>2000</v>
      </c>
      <c r="F268" s="151">
        <v>2207</v>
      </c>
      <c r="G268" s="151">
        <v>2207</v>
      </c>
      <c r="H268" s="151"/>
      <c r="I268" s="151"/>
      <c r="J268" s="151"/>
      <c r="K268" s="151"/>
      <c r="L268" s="151"/>
      <c r="M268" s="151"/>
    </row>
    <row r="269" spans="1:13" ht="23.25">
      <c r="A269" s="143"/>
      <c r="B269" s="145"/>
      <c r="C269" s="145">
        <v>4700</v>
      </c>
      <c r="D269" s="146" t="s">
        <v>306</v>
      </c>
      <c r="E269" s="151">
        <v>1726</v>
      </c>
      <c r="F269" s="151">
        <v>1200</v>
      </c>
      <c r="G269" s="151">
        <v>1200</v>
      </c>
      <c r="H269" s="151"/>
      <c r="I269" s="151"/>
      <c r="J269" s="151"/>
      <c r="K269" s="151"/>
      <c r="L269" s="151"/>
      <c r="M269" s="151"/>
    </row>
    <row r="270" spans="1:13" ht="34.5">
      <c r="A270" s="143"/>
      <c r="B270" s="145"/>
      <c r="C270" s="145">
        <v>4740</v>
      </c>
      <c r="D270" s="145" t="s">
        <v>316</v>
      </c>
      <c r="E270" s="151">
        <v>799</v>
      </c>
      <c r="F270" s="151">
        <v>1500</v>
      </c>
      <c r="G270" s="151">
        <v>1500</v>
      </c>
      <c r="H270" s="151"/>
      <c r="I270" s="151"/>
      <c r="J270" s="151"/>
      <c r="K270" s="151"/>
      <c r="L270" s="151"/>
      <c r="M270" s="151"/>
    </row>
    <row r="271" spans="1:13" ht="23.25">
      <c r="A271" s="143"/>
      <c r="B271" s="145"/>
      <c r="C271" s="145">
        <v>4750</v>
      </c>
      <c r="D271" s="145" t="s">
        <v>317</v>
      </c>
      <c r="E271" s="151">
        <v>2048</v>
      </c>
      <c r="F271" s="151">
        <v>1500</v>
      </c>
      <c r="G271" s="151">
        <v>1500</v>
      </c>
      <c r="H271" s="151"/>
      <c r="I271" s="151"/>
      <c r="J271" s="151"/>
      <c r="K271" s="151"/>
      <c r="L271" s="151"/>
      <c r="M271" s="151"/>
    </row>
    <row r="272" spans="1:13" ht="34.5">
      <c r="A272" s="143"/>
      <c r="B272" s="144">
        <v>85213</v>
      </c>
      <c r="C272" s="145"/>
      <c r="D272" s="144" t="s">
        <v>371</v>
      </c>
      <c r="E272" s="166">
        <f>E273</f>
        <v>18889</v>
      </c>
      <c r="F272" s="166">
        <f aca="true" t="shared" si="44" ref="F272:M272">F273</f>
        <v>21000</v>
      </c>
      <c r="G272" s="166">
        <f t="shared" si="44"/>
        <v>21000</v>
      </c>
      <c r="H272" s="166">
        <f t="shared" si="44"/>
        <v>0</v>
      </c>
      <c r="I272" s="166">
        <f t="shared" si="44"/>
        <v>0</v>
      </c>
      <c r="J272" s="166">
        <f t="shared" si="44"/>
        <v>0</v>
      </c>
      <c r="K272" s="166">
        <f t="shared" si="44"/>
        <v>0</v>
      </c>
      <c r="L272" s="166">
        <f t="shared" si="44"/>
        <v>0</v>
      </c>
      <c r="M272" s="166">
        <f t="shared" si="44"/>
        <v>0</v>
      </c>
    </row>
    <row r="273" spans="1:13" ht="12.75">
      <c r="A273" s="143"/>
      <c r="B273" s="145"/>
      <c r="C273" s="145">
        <v>4130</v>
      </c>
      <c r="D273" s="145" t="s">
        <v>326</v>
      </c>
      <c r="E273" s="151">
        <v>18889</v>
      </c>
      <c r="F273" s="151">
        <v>21000</v>
      </c>
      <c r="G273" s="151">
        <v>21000</v>
      </c>
      <c r="H273" s="151"/>
      <c r="I273" s="151"/>
      <c r="J273" s="151"/>
      <c r="K273" s="151"/>
      <c r="L273" s="151"/>
      <c r="M273" s="151"/>
    </row>
    <row r="274" spans="1:13" ht="34.5">
      <c r="A274" s="143"/>
      <c r="B274" s="144">
        <v>85214</v>
      </c>
      <c r="C274" s="144"/>
      <c r="D274" s="144" t="s">
        <v>372</v>
      </c>
      <c r="E274" s="166">
        <f>E275</f>
        <v>568004</v>
      </c>
      <c r="F274" s="166">
        <f aca="true" t="shared" si="45" ref="F274:M274">F275</f>
        <v>500000</v>
      </c>
      <c r="G274" s="166">
        <f t="shared" si="45"/>
        <v>500000</v>
      </c>
      <c r="H274" s="166">
        <f t="shared" si="45"/>
        <v>0</v>
      </c>
      <c r="I274" s="166">
        <f t="shared" si="45"/>
        <v>0</v>
      </c>
      <c r="J274" s="166">
        <f t="shared" si="45"/>
        <v>0</v>
      </c>
      <c r="K274" s="166">
        <f t="shared" si="45"/>
        <v>0</v>
      </c>
      <c r="L274" s="166">
        <f t="shared" si="45"/>
        <v>0</v>
      </c>
      <c r="M274" s="166">
        <f t="shared" si="45"/>
        <v>0</v>
      </c>
    </row>
    <row r="275" spans="1:13" ht="12.75">
      <c r="A275" s="143"/>
      <c r="B275" s="144"/>
      <c r="C275" s="145">
        <v>3110</v>
      </c>
      <c r="D275" s="145" t="s">
        <v>368</v>
      </c>
      <c r="E275" s="151">
        <v>568004</v>
      </c>
      <c r="F275" s="151">
        <v>500000</v>
      </c>
      <c r="G275" s="176">
        <v>500000</v>
      </c>
      <c r="H275" s="151"/>
      <c r="I275" s="151"/>
      <c r="J275" s="151"/>
      <c r="K275" s="151"/>
      <c r="L275" s="151"/>
      <c r="M275" s="151"/>
    </row>
    <row r="276" spans="1:13" ht="23.25">
      <c r="A276" s="143"/>
      <c r="B276" s="144">
        <v>85215</v>
      </c>
      <c r="C276" s="145"/>
      <c r="D276" s="144" t="s">
        <v>373</v>
      </c>
      <c r="E276" s="166">
        <f>E277</f>
        <v>391563</v>
      </c>
      <c r="F276" s="166">
        <f aca="true" t="shared" si="46" ref="F276:M276">F277</f>
        <v>287000</v>
      </c>
      <c r="G276" s="166">
        <f t="shared" si="46"/>
        <v>287000</v>
      </c>
      <c r="H276" s="166">
        <f t="shared" si="46"/>
        <v>0</v>
      </c>
      <c r="I276" s="166">
        <f t="shared" si="46"/>
        <v>0</v>
      </c>
      <c r="J276" s="166">
        <f t="shared" si="46"/>
        <v>0</v>
      </c>
      <c r="K276" s="166">
        <f t="shared" si="46"/>
        <v>0</v>
      </c>
      <c r="L276" s="166">
        <f t="shared" si="46"/>
        <v>0</v>
      </c>
      <c r="M276" s="166">
        <f t="shared" si="46"/>
        <v>0</v>
      </c>
    </row>
    <row r="277" spans="1:13" ht="12.75">
      <c r="A277" s="143"/>
      <c r="B277" s="145"/>
      <c r="C277" s="145">
        <v>3110</v>
      </c>
      <c r="D277" s="145" t="s">
        <v>368</v>
      </c>
      <c r="E277" s="151">
        <v>391563</v>
      </c>
      <c r="F277" s="151">
        <v>287000</v>
      </c>
      <c r="G277" s="151">
        <v>287000</v>
      </c>
      <c r="H277" s="151"/>
      <c r="I277" s="151"/>
      <c r="J277" s="151"/>
      <c r="K277" s="151"/>
      <c r="L277" s="151"/>
      <c r="M277" s="151"/>
    </row>
    <row r="278" spans="1:13" ht="12.75">
      <c r="A278" s="143"/>
      <c r="B278" s="144">
        <v>85219</v>
      </c>
      <c r="C278" s="144"/>
      <c r="D278" s="144" t="s">
        <v>374</v>
      </c>
      <c r="E278" s="166">
        <f>SUM(E279:E297)</f>
        <v>353592</v>
      </c>
      <c r="F278" s="166">
        <f aca="true" t="shared" si="47" ref="F278:M278">SUM(F279:F297)</f>
        <v>355232</v>
      </c>
      <c r="G278" s="166">
        <f t="shared" si="47"/>
        <v>355232</v>
      </c>
      <c r="H278" s="166">
        <f t="shared" si="47"/>
        <v>252965</v>
      </c>
      <c r="I278" s="166">
        <f t="shared" si="47"/>
        <v>50644</v>
      </c>
      <c r="J278" s="166">
        <f t="shared" si="47"/>
        <v>0</v>
      </c>
      <c r="K278" s="166">
        <f t="shared" si="47"/>
        <v>0</v>
      </c>
      <c r="L278" s="166">
        <f t="shared" si="47"/>
        <v>0</v>
      </c>
      <c r="M278" s="166">
        <f t="shared" si="47"/>
        <v>0</v>
      </c>
    </row>
    <row r="279" spans="1:13" ht="23.25">
      <c r="A279" s="143"/>
      <c r="B279" s="145"/>
      <c r="C279" s="145">
        <v>3020</v>
      </c>
      <c r="D279" s="145" t="s">
        <v>340</v>
      </c>
      <c r="E279" s="151">
        <v>5200</v>
      </c>
      <c r="F279" s="151">
        <v>1500</v>
      </c>
      <c r="G279" s="151">
        <v>1500</v>
      </c>
      <c r="H279" s="151"/>
      <c r="I279" s="151"/>
      <c r="J279" s="151"/>
      <c r="K279" s="151"/>
      <c r="L279" s="151"/>
      <c r="M279" s="151"/>
    </row>
    <row r="280" spans="1:13" ht="12.75">
      <c r="A280" s="143"/>
      <c r="B280" s="144"/>
      <c r="C280" s="145">
        <v>4010</v>
      </c>
      <c r="D280" s="145" t="s">
        <v>298</v>
      </c>
      <c r="E280" s="151">
        <v>216860</v>
      </c>
      <c r="F280" s="151">
        <v>234130</v>
      </c>
      <c r="G280" s="151">
        <v>234130</v>
      </c>
      <c r="H280" s="151">
        <v>234130</v>
      </c>
      <c r="I280" s="151"/>
      <c r="J280" s="151"/>
      <c r="K280" s="151"/>
      <c r="L280" s="151"/>
      <c r="M280" s="151"/>
    </row>
    <row r="281" spans="1:13" ht="12.75">
      <c r="A281" s="143"/>
      <c r="B281" s="145"/>
      <c r="C281" s="145">
        <v>4040</v>
      </c>
      <c r="D281" s="145" t="s">
        <v>299</v>
      </c>
      <c r="E281" s="151">
        <v>15000</v>
      </c>
      <c r="F281" s="151">
        <v>16835</v>
      </c>
      <c r="G281" s="151">
        <v>16835</v>
      </c>
      <c r="H281" s="151">
        <v>16835</v>
      </c>
      <c r="I281" s="151"/>
      <c r="J281" s="151"/>
      <c r="K281" s="151"/>
      <c r="L281" s="151"/>
      <c r="M281" s="151"/>
    </row>
    <row r="282" spans="1:13" ht="12.75">
      <c r="A282" s="143"/>
      <c r="B282" s="145"/>
      <c r="C282" s="145">
        <v>4110</v>
      </c>
      <c r="D282" s="145" t="s">
        <v>300</v>
      </c>
      <c r="E282" s="151">
        <v>41052</v>
      </c>
      <c r="F282" s="151">
        <v>44496</v>
      </c>
      <c r="G282" s="151">
        <v>44496</v>
      </c>
      <c r="H282" s="151"/>
      <c r="I282" s="151">
        <v>44496</v>
      </c>
      <c r="J282" s="151"/>
      <c r="K282" s="151"/>
      <c r="L282" s="151"/>
      <c r="M282" s="151"/>
    </row>
    <row r="283" spans="1:13" ht="12.75">
      <c r="A283" s="143"/>
      <c r="B283" s="145"/>
      <c r="C283" s="145">
        <v>4120</v>
      </c>
      <c r="D283" s="145" t="s">
        <v>301</v>
      </c>
      <c r="E283" s="151">
        <v>5569</v>
      </c>
      <c r="F283" s="151">
        <v>6148</v>
      </c>
      <c r="G283" s="151">
        <v>6148</v>
      </c>
      <c r="H283" s="151"/>
      <c r="I283" s="151">
        <v>6148</v>
      </c>
      <c r="J283" s="151"/>
      <c r="K283" s="151"/>
      <c r="L283" s="151"/>
      <c r="M283" s="151"/>
    </row>
    <row r="284" spans="1:13" ht="12.75">
      <c r="A284" s="143"/>
      <c r="B284" s="145"/>
      <c r="C284" s="145">
        <v>4170</v>
      </c>
      <c r="D284" s="145" t="s">
        <v>284</v>
      </c>
      <c r="E284" s="151">
        <v>2000</v>
      </c>
      <c r="F284" s="151">
        <v>2000</v>
      </c>
      <c r="G284" s="151">
        <v>2000</v>
      </c>
      <c r="H284" s="151">
        <v>2000</v>
      </c>
      <c r="I284" s="151"/>
      <c r="J284" s="151"/>
      <c r="K284" s="151"/>
      <c r="L284" s="151"/>
      <c r="M284" s="151"/>
    </row>
    <row r="285" spans="1:13" ht="12.75">
      <c r="A285" s="143"/>
      <c r="B285" s="145"/>
      <c r="C285" s="145">
        <v>4210</v>
      </c>
      <c r="D285" s="145" t="s">
        <v>285</v>
      </c>
      <c r="E285" s="151">
        <v>21000</v>
      </c>
      <c r="F285" s="151">
        <v>4500</v>
      </c>
      <c r="G285" s="151">
        <v>4500</v>
      </c>
      <c r="H285" s="151"/>
      <c r="I285" s="151"/>
      <c r="J285" s="151"/>
      <c r="K285" s="151"/>
      <c r="L285" s="151"/>
      <c r="M285" s="151"/>
    </row>
    <row r="286" spans="1:13" ht="12.75">
      <c r="A286" s="143"/>
      <c r="B286" s="145"/>
      <c r="C286" s="145">
        <v>4260</v>
      </c>
      <c r="D286" s="145" t="s">
        <v>290</v>
      </c>
      <c r="E286" s="151">
        <v>10500</v>
      </c>
      <c r="F286" s="151">
        <v>8460</v>
      </c>
      <c r="G286" s="151">
        <v>8460</v>
      </c>
      <c r="H286" s="151"/>
      <c r="I286" s="151"/>
      <c r="J286" s="151"/>
      <c r="K286" s="151"/>
      <c r="L286" s="151"/>
      <c r="M286" s="151"/>
    </row>
    <row r="287" spans="1:13" ht="12.75">
      <c r="A287" s="143"/>
      <c r="B287" s="145"/>
      <c r="C287" s="145">
        <v>4280</v>
      </c>
      <c r="D287" s="145" t="s">
        <v>311</v>
      </c>
      <c r="E287" s="151">
        <v>850</v>
      </c>
      <c r="F287" s="151">
        <v>120</v>
      </c>
      <c r="G287" s="151">
        <v>120</v>
      </c>
      <c r="H287" s="151"/>
      <c r="I287" s="151"/>
      <c r="J287" s="151"/>
      <c r="K287" s="151"/>
      <c r="L287" s="151"/>
      <c r="M287" s="151"/>
    </row>
    <row r="288" spans="1:13" ht="12.75">
      <c r="A288" s="143"/>
      <c r="B288" s="145"/>
      <c r="C288" s="145">
        <v>4300</v>
      </c>
      <c r="D288" s="145" t="s">
        <v>278</v>
      </c>
      <c r="E288" s="151">
        <v>17950</v>
      </c>
      <c r="F288" s="151">
        <v>18500</v>
      </c>
      <c r="G288" s="151">
        <v>18500</v>
      </c>
      <c r="H288" s="151"/>
      <c r="I288" s="151"/>
      <c r="J288" s="151"/>
      <c r="K288" s="151"/>
      <c r="L288" s="151"/>
      <c r="M288" s="151"/>
    </row>
    <row r="289" spans="1:13" ht="12.75">
      <c r="A289" s="143"/>
      <c r="B289" s="145"/>
      <c r="C289" s="145">
        <v>4350</v>
      </c>
      <c r="D289" s="145" t="s">
        <v>347</v>
      </c>
      <c r="E289" s="151">
        <v>500</v>
      </c>
      <c r="F289" s="151">
        <v>1300</v>
      </c>
      <c r="G289" s="151">
        <v>1300</v>
      </c>
      <c r="H289" s="151"/>
      <c r="I289" s="151"/>
      <c r="J289" s="151"/>
      <c r="K289" s="151"/>
      <c r="L289" s="151"/>
      <c r="M289" s="151"/>
    </row>
    <row r="290" spans="1:13" ht="34.5">
      <c r="A290" s="143"/>
      <c r="B290" s="145"/>
      <c r="C290" s="145">
        <v>4360</v>
      </c>
      <c r="D290" s="146" t="s">
        <v>313</v>
      </c>
      <c r="E290" s="151">
        <v>1680</v>
      </c>
      <c r="F290" s="151">
        <v>1303</v>
      </c>
      <c r="G290" s="151">
        <v>1303</v>
      </c>
      <c r="H290" s="151"/>
      <c r="I290" s="151"/>
      <c r="J290" s="151"/>
      <c r="K290" s="151"/>
      <c r="L290" s="151"/>
      <c r="M290" s="151"/>
    </row>
    <row r="291" spans="1:13" ht="34.5">
      <c r="A291" s="143"/>
      <c r="B291" s="145"/>
      <c r="C291" s="145">
        <v>4370</v>
      </c>
      <c r="D291" s="146" t="s">
        <v>314</v>
      </c>
      <c r="E291" s="151">
        <v>3200</v>
      </c>
      <c r="F291" s="151">
        <v>3000</v>
      </c>
      <c r="G291" s="151">
        <v>3000</v>
      </c>
      <c r="H291" s="151"/>
      <c r="I291" s="151"/>
      <c r="J291" s="151"/>
      <c r="K291" s="151"/>
      <c r="L291" s="151"/>
      <c r="M291" s="151"/>
    </row>
    <row r="292" spans="1:13" ht="12.75">
      <c r="A292" s="143"/>
      <c r="B292" s="145"/>
      <c r="C292" s="145">
        <v>4410</v>
      </c>
      <c r="D292" s="145" t="s">
        <v>305</v>
      </c>
      <c r="E292" s="151">
        <v>500</v>
      </c>
      <c r="F292" s="151">
        <v>600</v>
      </c>
      <c r="G292" s="151">
        <v>600</v>
      </c>
      <c r="H292" s="151"/>
      <c r="I292" s="151"/>
      <c r="J292" s="151"/>
      <c r="K292" s="151"/>
      <c r="L292" s="151"/>
      <c r="M292" s="151"/>
    </row>
    <row r="293" spans="1:13" ht="12.75">
      <c r="A293" s="143"/>
      <c r="B293" s="145"/>
      <c r="C293" s="145">
        <v>4430</v>
      </c>
      <c r="D293" s="145" t="s">
        <v>286</v>
      </c>
      <c r="E293" s="151">
        <v>600</v>
      </c>
      <c r="F293" s="151">
        <v>600</v>
      </c>
      <c r="G293" s="151">
        <v>600</v>
      </c>
      <c r="H293" s="151"/>
      <c r="I293" s="151"/>
      <c r="J293" s="151"/>
      <c r="K293" s="151"/>
      <c r="L293" s="151"/>
      <c r="M293" s="151"/>
    </row>
    <row r="294" spans="1:13" ht="23.25">
      <c r="A294" s="143"/>
      <c r="B294" s="144"/>
      <c r="C294" s="145">
        <v>4440</v>
      </c>
      <c r="D294" s="145" t="s">
        <v>302</v>
      </c>
      <c r="E294" s="151">
        <v>5000</v>
      </c>
      <c r="F294" s="151">
        <v>5740</v>
      </c>
      <c r="G294" s="151">
        <v>5740</v>
      </c>
      <c r="H294" s="151"/>
      <c r="I294" s="151"/>
      <c r="J294" s="151"/>
      <c r="K294" s="151"/>
      <c r="L294" s="151"/>
      <c r="M294" s="151"/>
    </row>
    <row r="295" spans="1:13" ht="23.25">
      <c r="A295" s="143"/>
      <c r="B295" s="144"/>
      <c r="C295" s="145">
        <v>4700</v>
      </c>
      <c r="D295" s="146" t="s">
        <v>306</v>
      </c>
      <c r="E295" s="151">
        <v>1500</v>
      </c>
      <c r="F295" s="151">
        <v>1500</v>
      </c>
      <c r="G295" s="151">
        <v>1500</v>
      </c>
      <c r="H295" s="151"/>
      <c r="I295" s="151"/>
      <c r="J295" s="151"/>
      <c r="K295" s="151"/>
      <c r="L295" s="151"/>
      <c r="M295" s="151"/>
    </row>
    <row r="296" spans="1:13" ht="34.5">
      <c r="A296" s="143"/>
      <c r="B296" s="144"/>
      <c r="C296" s="145">
        <v>4740</v>
      </c>
      <c r="D296" s="145" t="s">
        <v>316</v>
      </c>
      <c r="E296" s="151">
        <v>2500</v>
      </c>
      <c r="F296" s="151">
        <v>2500</v>
      </c>
      <c r="G296" s="151">
        <v>2500</v>
      </c>
      <c r="H296" s="151"/>
      <c r="I296" s="151"/>
      <c r="J296" s="151"/>
      <c r="K296" s="151"/>
      <c r="L296" s="151"/>
      <c r="M296" s="151"/>
    </row>
    <row r="297" spans="1:13" ht="23.25">
      <c r="A297" s="143"/>
      <c r="B297" s="144"/>
      <c r="C297" s="145">
        <v>4750</v>
      </c>
      <c r="D297" s="145" t="s">
        <v>317</v>
      </c>
      <c r="E297" s="151">
        <v>2131</v>
      </c>
      <c r="F297" s="151">
        <v>2000</v>
      </c>
      <c r="G297" s="151">
        <v>2000</v>
      </c>
      <c r="H297" s="151"/>
      <c r="I297" s="151"/>
      <c r="J297" s="151"/>
      <c r="K297" s="151"/>
      <c r="L297" s="151"/>
      <c r="M297" s="151"/>
    </row>
    <row r="298" spans="1:13" ht="12.75">
      <c r="A298" s="143"/>
      <c r="B298" s="144">
        <v>85228</v>
      </c>
      <c r="C298" s="145"/>
      <c r="D298" s="144" t="s">
        <v>375</v>
      </c>
      <c r="E298" s="166">
        <f>SUM(E299:E303)</f>
        <v>9056</v>
      </c>
      <c r="F298" s="166">
        <f aca="true" t="shared" si="48" ref="F298:M298">SUM(F299:F303)</f>
        <v>19176</v>
      </c>
      <c r="G298" s="166">
        <f t="shared" si="48"/>
        <v>19176</v>
      </c>
      <c r="H298" s="166">
        <f t="shared" si="48"/>
        <v>15250</v>
      </c>
      <c r="I298" s="166">
        <f t="shared" si="48"/>
        <v>3076</v>
      </c>
      <c r="J298" s="166">
        <f t="shared" si="48"/>
        <v>0</v>
      </c>
      <c r="K298" s="166">
        <f t="shared" si="48"/>
        <v>0</v>
      </c>
      <c r="L298" s="166">
        <f t="shared" si="48"/>
        <v>0</v>
      </c>
      <c r="M298" s="166">
        <f t="shared" si="48"/>
        <v>0</v>
      </c>
    </row>
    <row r="299" spans="1:13" ht="12.75">
      <c r="A299" s="143"/>
      <c r="B299" s="144"/>
      <c r="C299" s="145">
        <v>4010</v>
      </c>
      <c r="D299" s="145" t="s">
        <v>376</v>
      </c>
      <c r="E299" s="151">
        <v>6100</v>
      </c>
      <c r="F299" s="151">
        <v>14400</v>
      </c>
      <c r="G299" s="151">
        <v>14400</v>
      </c>
      <c r="H299" s="151">
        <v>14400</v>
      </c>
      <c r="I299" s="151"/>
      <c r="J299" s="151"/>
      <c r="K299" s="151"/>
      <c r="L299" s="151"/>
      <c r="M299" s="151"/>
    </row>
    <row r="300" spans="1:13" ht="12.75">
      <c r="A300" s="143"/>
      <c r="B300" s="144"/>
      <c r="C300" s="145">
        <v>4040</v>
      </c>
      <c r="D300" s="145" t="s">
        <v>299</v>
      </c>
      <c r="E300" s="151">
        <v>902</v>
      </c>
      <c r="F300" s="151">
        <v>850</v>
      </c>
      <c r="G300" s="151">
        <v>850</v>
      </c>
      <c r="H300" s="151">
        <v>850</v>
      </c>
      <c r="I300" s="151"/>
      <c r="J300" s="151"/>
      <c r="K300" s="151"/>
      <c r="L300" s="151"/>
      <c r="M300" s="151"/>
    </row>
    <row r="301" spans="1:13" ht="12.75">
      <c r="A301" s="143"/>
      <c r="B301" s="144"/>
      <c r="C301" s="145">
        <v>4110</v>
      </c>
      <c r="D301" s="145" t="s">
        <v>300</v>
      </c>
      <c r="E301" s="151">
        <v>957</v>
      </c>
      <c r="F301" s="151">
        <v>2703</v>
      </c>
      <c r="G301" s="151">
        <v>2703</v>
      </c>
      <c r="H301" s="151"/>
      <c r="I301" s="151">
        <v>2703</v>
      </c>
      <c r="J301" s="151"/>
      <c r="K301" s="151"/>
      <c r="L301" s="151"/>
      <c r="M301" s="151"/>
    </row>
    <row r="302" spans="1:13" ht="12.75">
      <c r="A302" s="143"/>
      <c r="B302" s="144"/>
      <c r="C302" s="145">
        <v>4120</v>
      </c>
      <c r="D302" s="145" t="s">
        <v>301</v>
      </c>
      <c r="E302" s="151">
        <v>292</v>
      </c>
      <c r="F302" s="151">
        <v>373</v>
      </c>
      <c r="G302" s="151">
        <v>373</v>
      </c>
      <c r="H302" s="151"/>
      <c r="I302" s="151">
        <v>373</v>
      </c>
      <c r="J302" s="151"/>
      <c r="K302" s="151"/>
      <c r="L302" s="151"/>
      <c r="M302" s="151"/>
    </row>
    <row r="303" spans="1:13" ht="23.25">
      <c r="A303" s="143"/>
      <c r="B303" s="144"/>
      <c r="C303" s="145">
        <v>4440</v>
      </c>
      <c r="D303" s="145" t="s">
        <v>302</v>
      </c>
      <c r="E303" s="151">
        <v>805</v>
      </c>
      <c r="F303" s="151">
        <v>850</v>
      </c>
      <c r="G303" s="151">
        <v>850</v>
      </c>
      <c r="H303" s="151"/>
      <c r="I303" s="151"/>
      <c r="J303" s="151"/>
      <c r="K303" s="151"/>
      <c r="L303" s="151"/>
      <c r="M303" s="151"/>
    </row>
    <row r="304" spans="1:13" ht="23.25">
      <c r="A304" s="143"/>
      <c r="B304" s="144">
        <v>85295</v>
      </c>
      <c r="C304" s="144"/>
      <c r="D304" s="144" t="s">
        <v>377</v>
      </c>
      <c r="E304" s="166">
        <f>SUM(E305:E308)</f>
        <v>217500</v>
      </c>
      <c r="F304" s="166">
        <f aca="true" t="shared" si="49" ref="F304:M304">SUM(F305:F308)</f>
        <v>132000</v>
      </c>
      <c r="G304" s="166">
        <f t="shared" si="49"/>
        <v>132000</v>
      </c>
      <c r="H304" s="166">
        <f t="shared" si="49"/>
        <v>0</v>
      </c>
      <c r="I304" s="166">
        <f t="shared" si="49"/>
        <v>0</v>
      </c>
      <c r="J304" s="166">
        <f t="shared" si="49"/>
        <v>0</v>
      </c>
      <c r="K304" s="166">
        <f t="shared" si="49"/>
        <v>0</v>
      </c>
      <c r="L304" s="166">
        <f t="shared" si="49"/>
        <v>0</v>
      </c>
      <c r="M304" s="166">
        <f t="shared" si="49"/>
        <v>0</v>
      </c>
    </row>
    <row r="305" spans="1:13" ht="12.75">
      <c r="A305" s="143"/>
      <c r="B305" s="144"/>
      <c r="C305" s="145">
        <v>3110</v>
      </c>
      <c r="D305" s="145" t="s">
        <v>368</v>
      </c>
      <c r="E305" s="151">
        <v>170000</v>
      </c>
      <c r="F305" s="151">
        <v>110000</v>
      </c>
      <c r="G305" s="151">
        <v>110000</v>
      </c>
      <c r="H305" s="151"/>
      <c r="I305" s="151"/>
      <c r="J305" s="151"/>
      <c r="K305" s="151"/>
      <c r="L305" s="151"/>
      <c r="M305" s="151"/>
    </row>
    <row r="306" spans="1:13" ht="12.75">
      <c r="A306" s="143"/>
      <c r="B306" s="144"/>
      <c r="C306" s="145">
        <v>4210</v>
      </c>
      <c r="D306" s="145" t="s">
        <v>285</v>
      </c>
      <c r="E306" s="151">
        <v>32000</v>
      </c>
      <c r="F306" s="151">
        <v>0</v>
      </c>
      <c r="G306" s="151">
        <v>0</v>
      </c>
      <c r="H306" s="151"/>
      <c r="I306" s="151"/>
      <c r="J306" s="151"/>
      <c r="K306" s="151"/>
      <c r="L306" s="151"/>
      <c r="M306" s="151"/>
    </row>
    <row r="307" spans="1:13" ht="12.75">
      <c r="A307" s="143"/>
      <c r="B307" s="145"/>
      <c r="C307" s="145">
        <v>4300</v>
      </c>
      <c r="D307" s="145" t="s">
        <v>278</v>
      </c>
      <c r="E307" s="151">
        <v>5500</v>
      </c>
      <c r="F307" s="151">
        <v>7000</v>
      </c>
      <c r="G307" s="151">
        <v>7000</v>
      </c>
      <c r="H307" s="151"/>
      <c r="I307" s="151"/>
      <c r="J307" s="151"/>
      <c r="K307" s="151"/>
      <c r="L307" s="151"/>
      <c r="M307" s="151"/>
    </row>
    <row r="308" spans="1:13" ht="12.75">
      <c r="A308" s="143"/>
      <c r="B308" s="145"/>
      <c r="C308" s="145">
        <v>4430</v>
      </c>
      <c r="D308" s="145" t="s">
        <v>286</v>
      </c>
      <c r="E308" s="151">
        <v>10000</v>
      </c>
      <c r="F308" s="151">
        <v>15000</v>
      </c>
      <c r="G308" s="151">
        <v>15000</v>
      </c>
      <c r="H308" s="151"/>
      <c r="I308" s="151"/>
      <c r="J308" s="151"/>
      <c r="K308" s="151"/>
      <c r="L308" s="151"/>
      <c r="M308" s="151"/>
    </row>
    <row r="309" spans="1:13" ht="12.75">
      <c r="A309" s="143">
        <v>854</v>
      </c>
      <c r="B309" s="145"/>
      <c r="C309" s="145"/>
      <c r="D309" s="144" t="s">
        <v>378</v>
      </c>
      <c r="E309" s="166">
        <f>E310</f>
        <v>306521</v>
      </c>
      <c r="F309" s="166">
        <f aca="true" t="shared" si="50" ref="F309:M309">F310</f>
        <v>0</v>
      </c>
      <c r="G309" s="166">
        <f t="shared" si="50"/>
        <v>0</v>
      </c>
      <c r="H309" s="166">
        <f t="shared" si="50"/>
        <v>0</v>
      </c>
      <c r="I309" s="166">
        <f t="shared" si="50"/>
        <v>0</v>
      </c>
      <c r="J309" s="166">
        <f t="shared" si="50"/>
        <v>0</v>
      </c>
      <c r="K309" s="166">
        <f t="shared" si="50"/>
        <v>0</v>
      </c>
      <c r="L309" s="166">
        <f t="shared" si="50"/>
        <v>0</v>
      </c>
      <c r="M309" s="166">
        <f t="shared" si="50"/>
        <v>0</v>
      </c>
    </row>
    <row r="310" spans="1:13" ht="12.75">
      <c r="A310" s="143"/>
      <c r="B310" s="144">
        <v>85415</v>
      </c>
      <c r="C310" s="145"/>
      <c r="D310" s="144" t="s">
        <v>379</v>
      </c>
      <c r="E310" s="166">
        <f>SUM(E311:E312)</f>
        <v>306521</v>
      </c>
      <c r="F310" s="166">
        <f aca="true" t="shared" si="51" ref="F310:M310">SUM(F311:F312)</f>
        <v>0</v>
      </c>
      <c r="G310" s="166">
        <f t="shared" si="51"/>
        <v>0</v>
      </c>
      <c r="H310" s="166">
        <f t="shared" si="51"/>
        <v>0</v>
      </c>
      <c r="I310" s="166">
        <f t="shared" si="51"/>
        <v>0</v>
      </c>
      <c r="J310" s="166">
        <f t="shared" si="51"/>
        <v>0</v>
      </c>
      <c r="K310" s="166">
        <f t="shared" si="51"/>
        <v>0</v>
      </c>
      <c r="L310" s="166">
        <f t="shared" si="51"/>
        <v>0</v>
      </c>
      <c r="M310" s="166">
        <f t="shared" si="51"/>
        <v>0</v>
      </c>
    </row>
    <row r="311" spans="1:13" ht="12.75">
      <c r="A311" s="143"/>
      <c r="B311" s="145"/>
      <c r="C311" s="145">
        <v>3240</v>
      </c>
      <c r="D311" s="145" t="s">
        <v>380</v>
      </c>
      <c r="E311" s="151">
        <v>274781</v>
      </c>
      <c r="F311" s="151">
        <v>0</v>
      </c>
      <c r="G311" s="151"/>
      <c r="H311" s="151"/>
      <c r="I311" s="151"/>
      <c r="J311" s="151"/>
      <c r="K311" s="151"/>
      <c r="L311" s="151"/>
      <c r="M311" s="151"/>
    </row>
    <row r="312" spans="1:13" ht="12.75">
      <c r="A312" s="143"/>
      <c r="B312" s="145"/>
      <c r="C312" s="145">
        <v>3260</v>
      </c>
      <c r="D312" s="145" t="s">
        <v>381</v>
      </c>
      <c r="E312" s="151">
        <v>31740</v>
      </c>
      <c r="F312" s="151">
        <v>0</v>
      </c>
      <c r="G312" s="151"/>
      <c r="H312" s="151"/>
      <c r="I312" s="151"/>
      <c r="J312" s="151"/>
      <c r="K312" s="151"/>
      <c r="L312" s="151"/>
      <c r="M312" s="151"/>
    </row>
    <row r="313" spans="1:13" ht="23.25">
      <c r="A313" s="143">
        <v>900</v>
      </c>
      <c r="B313" s="144"/>
      <c r="C313" s="144"/>
      <c r="D313" s="144" t="s">
        <v>382</v>
      </c>
      <c r="E313" s="166">
        <f>E314+E316+E319+E321</f>
        <v>423700</v>
      </c>
      <c r="F313" s="166">
        <f aca="true" t="shared" si="52" ref="F313:M313">F314+F316+F319+F321</f>
        <v>569500</v>
      </c>
      <c r="G313" s="166">
        <f t="shared" si="52"/>
        <v>569500</v>
      </c>
      <c r="H313" s="166">
        <f t="shared" si="52"/>
        <v>0</v>
      </c>
      <c r="I313" s="166">
        <f t="shared" si="52"/>
        <v>0</v>
      </c>
      <c r="J313" s="166">
        <f t="shared" si="52"/>
        <v>0</v>
      </c>
      <c r="K313" s="166">
        <f t="shared" si="52"/>
        <v>0</v>
      </c>
      <c r="L313" s="166">
        <f t="shared" si="52"/>
        <v>0</v>
      </c>
      <c r="M313" s="166">
        <f t="shared" si="52"/>
        <v>0</v>
      </c>
    </row>
    <row r="314" spans="1:13" ht="12.75">
      <c r="A314" s="143"/>
      <c r="B314" s="144">
        <v>90003</v>
      </c>
      <c r="C314" s="144"/>
      <c r="D314" s="144" t="s">
        <v>383</v>
      </c>
      <c r="E314" s="166">
        <f>E315</f>
        <v>98000</v>
      </c>
      <c r="F314" s="166">
        <f aca="true" t="shared" si="53" ref="F314:M314">F315</f>
        <v>100000</v>
      </c>
      <c r="G314" s="166">
        <f t="shared" si="53"/>
        <v>100000</v>
      </c>
      <c r="H314" s="166">
        <f t="shared" si="53"/>
        <v>0</v>
      </c>
      <c r="I314" s="166">
        <f t="shared" si="53"/>
        <v>0</v>
      </c>
      <c r="J314" s="166">
        <f t="shared" si="53"/>
        <v>0</v>
      </c>
      <c r="K314" s="166">
        <f t="shared" si="53"/>
        <v>0</v>
      </c>
      <c r="L314" s="166">
        <f t="shared" si="53"/>
        <v>0</v>
      </c>
      <c r="M314" s="166">
        <f t="shared" si="53"/>
        <v>0</v>
      </c>
    </row>
    <row r="315" spans="1:13" ht="12.75">
      <c r="A315" s="143"/>
      <c r="B315" s="144"/>
      <c r="C315" s="145">
        <v>4300</v>
      </c>
      <c r="D315" s="145" t="s">
        <v>278</v>
      </c>
      <c r="E315" s="151">
        <v>98000</v>
      </c>
      <c r="F315" s="151">
        <v>100000</v>
      </c>
      <c r="G315" s="151">
        <v>100000</v>
      </c>
      <c r="H315" s="151"/>
      <c r="I315" s="151"/>
      <c r="J315" s="151"/>
      <c r="K315" s="151"/>
      <c r="L315" s="151"/>
      <c r="M315" s="151"/>
    </row>
    <row r="316" spans="1:13" ht="23.25">
      <c r="A316" s="143"/>
      <c r="B316" s="144">
        <v>90004</v>
      </c>
      <c r="C316" s="144"/>
      <c r="D316" s="144" t="s">
        <v>384</v>
      </c>
      <c r="E316" s="166">
        <f>SUM(E317:E318)</f>
        <v>11900</v>
      </c>
      <c r="F316" s="166">
        <f aca="true" t="shared" si="54" ref="F316:M316">SUM(F317:F318)</f>
        <v>10000</v>
      </c>
      <c r="G316" s="166">
        <f t="shared" si="54"/>
        <v>10000</v>
      </c>
      <c r="H316" s="166">
        <f t="shared" si="54"/>
        <v>0</v>
      </c>
      <c r="I316" s="166">
        <f t="shared" si="54"/>
        <v>0</v>
      </c>
      <c r="J316" s="166">
        <f t="shared" si="54"/>
        <v>0</v>
      </c>
      <c r="K316" s="166">
        <f t="shared" si="54"/>
        <v>0</v>
      </c>
      <c r="L316" s="166">
        <f t="shared" si="54"/>
        <v>0</v>
      </c>
      <c r="M316" s="166">
        <f t="shared" si="54"/>
        <v>0</v>
      </c>
    </row>
    <row r="317" spans="1:13" ht="12.75">
      <c r="A317" s="143"/>
      <c r="B317" s="144"/>
      <c r="C317" s="145">
        <v>4210</v>
      </c>
      <c r="D317" s="145" t="s">
        <v>285</v>
      </c>
      <c r="E317" s="151">
        <v>8500</v>
      </c>
      <c r="F317" s="151">
        <v>6500</v>
      </c>
      <c r="G317" s="151">
        <v>6500</v>
      </c>
      <c r="H317" s="151"/>
      <c r="I317" s="151"/>
      <c r="J317" s="151"/>
      <c r="K317" s="151"/>
      <c r="L317" s="151"/>
      <c r="M317" s="151"/>
    </row>
    <row r="318" spans="1:13" ht="12.75">
      <c r="A318" s="143"/>
      <c r="B318" s="144"/>
      <c r="C318" s="145">
        <v>4300</v>
      </c>
      <c r="D318" s="146" t="s">
        <v>278</v>
      </c>
      <c r="E318" s="151">
        <v>3400</v>
      </c>
      <c r="F318" s="151">
        <v>3500</v>
      </c>
      <c r="G318" s="151">
        <v>3500</v>
      </c>
      <c r="H318" s="151"/>
      <c r="I318" s="151"/>
      <c r="J318" s="151"/>
      <c r="K318" s="151"/>
      <c r="L318" s="151"/>
      <c r="M318" s="151"/>
    </row>
    <row r="319" spans="1:13" ht="12.75">
      <c r="A319" s="143"/>
      <c r="B319" s="144">
        <v>90015</v>
      </c>
      <c r="C319" s="144"/>
      <c r="D319" s="144" t="s">
        <v>385</v>
      </c>
      <c r="E319" s="166">
        <f>E320</f>
        <v>300000</v>
      </c>
      <c r="F319" s="166">
        <f aca="true" t="shared" si="55" ref="F319:M319">F320</f>
        <v>346500</v>
      </c>
      <c r="G319" s="166">
        <f t="shared" si="55"/>
        <v>346500</v>
      </c>
      <c r="H319" s="166">
        <f t="shared" si="55"/>
        <v>0</v>
      </c>
      <c r="I319" s="166">
        <f t="shared" si="55"/>
        <v>0</v>
      </c>
      <c r="J319" s="166">
        <f t="shared" si="55"/>
        <v>0</v>
      </c>
      <c r="K319" s="166">
        <f t="shared" si="55"/>
        <v>0</v>
      </c>
      <c r="L319" s="166">
        <f t="shared" si="55"/>
        <v>0</v>
      </c>
      <c r="M319" s="166">
        <f t="shared" si="55"/>
        <v>0</v>
      </c>
    </row>
    <row r="320" spans="1:13" ht="12.75">
      <c r="A320" s="143"/>
      <c r="B320" s="144"/>
      <c r="C320" s="145">
        <v>4260</v>
      </c>
      <c r="D320" s="145" t="s">
        <v>290</v>
      </c>
      <c r="E320" s="151">
        <v>300000</v>
      </c>
      <c r="F320" s="151">
        <v>346500</v>
      </c>
      <c r="G320" s="151">
        <v>346500</v>
      </c>
      <c r="H320" s="151"/>
      <c r="I320" s="151"/>
      <c r="J320" s="151"/>
      <c r="K320" s="151"/>
      <c r="L320" s="151"/>
      <c r="M320" s="151"/>
    </row>
    <row r="321" spans="1:13" ht="12.75">
      <c r="A321" s="143"/>
      <c r="B321" s="144">
        <v>90095</v>
      </c>
      <c r="C321" s="144"/>
      <c r="D321" s="144" t="s">
        <v>386</v>
      </c>
      <c r="E321" s="166">
        <f>SUM(E322:E324)</f>
        <v>13800</v>
      </c>
      <c r="F321" s="166">
        <f aca="true" t="shared" si="56" ref="F321:M321">SUM(F322:F324)</f>
        <v>113000</v>
      </c>
      <c r="G321" s="166">
        <f t="shared" si="56"/>
        <v>113000</v>
      </c>
      <c r="H321" s="166">
        <f t="shared" si="56"/>
        <v>0</v>
      </c>
      <c r="I321" s="166">
        <f t="shared" si="56"/>
        <v>0</v>
      </c>
      <c r="J321" s="166">
        <f t="shared" si="56"/>
        <v>0</v>
      </c>
      <c r="K321" s="166">
        <f t="shared" si="56"/>
        <v>0</v>
      </c>
      <c r="L321" s="166">
        <f t="shared" si="56"/>
        <v>0</v>
      </c>
      <c r="M321" s="166">
        <f t="shared" si="56"/>
        <v>0</v>
      </c>
    </row>
    <row r="322" spans="1:13" ht="12.75">
      <c r="A322" s="143"/>
      <c r="B322" s="144"/>
      <c r="C322" s="145">
        <v>4300</v>
      </c>
      <c r="D322" s="145" t="s">
        <v>278</v>
      </c>
      <c r="E322" s="151">
        <v>7800</v>
      </c>
      <c r="F322" s="151">
        <v>110000</v>
      </c>
      <c r="G322" s="151">
        <v>110000</v>
      </c>
      <c r="H322" s="151"/>
      <c r="I322" s="151"/>
      <c r="J322" s="151"/>
      <c r="K322" s="151"/>
      <c r="L322" s="151"/>
      <c r="M322" s="151"/>
    </row>
    <row r="323" spans="1:13" ht="12.75">
      <c r="A323" s="143"/>
      <c r="B323" s="145"/>
      <c r="C323" s="145">
        <v>4430</v>
      </c>
      <c r="D323" s="145" t="s">
        <v>354</v>
      </c>
      <c r="E323" s="151">
        <v>6000</v>
      </c>
      <c r="F323" s="151">
        <v>0</v>
      </c>
      <c r="G323" s="151">
        <v>0</v>
      </c>
      <c r="H323" s="151"/>
      <c r="I323" s="151"/>
      <c r="J323" s="151"/>
      <c r="K323" s="151"/>
      <c r="L323" s="151"/>
      <c r="M323" s="151"/>
    </row>
    <row r="324" spans="1:13" ht="23.25">
      <c r="A324" s="143"/>
      <c r="B324" s="145"/>
      <c r="C324" s="145">
        <v>4600</v>
      </c>
      <c r="D324" s="145" t="s">
        <v>348</v>
      </c>
      <c r="E324" s="151">
        <v>0</v>
      </c>
      <c r="F324" s="151">
        <v>3000</v>
      </c>
      <c r="G324" s="151">
        <v>3000</v>
      </c>
      <c r="H324" s="151"/>
      <c r="I324" s="151"/>
      <c r="J324" s="151"/>
      <c r="K324" s="151"/>
      <c r="L324" s="151"/>
      <c r="M324" s="151"/>
    </row>
    <row r="325" spans="1:13" ht="23.25">
      <c r="A325" s="143">
        <v>921</v>
      </c>
      <c r="B325" s="144"/>
      <c r="C325" s="144"/>
      <c r="D325" s="144" t="s">
        <v>387</v>
      </c>
      <c r="E325" s="166">
        <f>E326+E328+E330+E332</f>
        <v>682870</v>
      </c>
      <c r="F325" s="166">
        <f aca="true" t="shared" si="57" ref="F325:M325">F326+F328+F330+F332</f>
        <v>621416</v>
      </c>
      <c r="G325" s="166">
        <f t="shared" si="57"/>
        <v>382702</v>
      </c>
      <c r="H325" s="166">
        <f t="shared" si="57"/>
        <v>0</v>
      </c>
      <c r="I325" s="166">
        <f t="shared" si="57"/>
        <v>0</v>
      </c>
      <c r="J325" s="166">
        <f t="shared" si="57"/>
        <v>375202</v>
      </c>
      <c r="K325" s="166">
        <f t="shared" si="57"/>
        <v>0</v>
      </c>
      <c r="L325" s="166">
        <f t="shared" si="57"/>
        <v>0</v>
      </c>
      <c r="M325" s="166">
        <f t="shared" si="57"/>
        <v>238714</v>
      </c>
    </row>
    <row r="326" spans="1:13" ht="23.25">
      <c r="A326" s="143"/>
      <c r="B326" s="144">
        <v>92105</v>
      </c>
      <c r="C326" s="144"/>
      <c r="D326" s="144" t="s">
        <v>388</v>
      </c>
      <c r="E326" s="166">
        <f>E327</f>
        <v>10000</v>
      </c>
      <c r="F326" s="166">
        <f aca="true" t="shared" si="58" ref="F326:M326">F327</f>
        <v>10000</v>
      </c>
      <c r="G326" s="166">
        <f t="shared" si="58"/>
        <v>10000</v>
      </c>
      <c r="H326" s="166">
        <f t="shared" si="58"/>
        <v>0</v>
      </c>
      <c r="I326" s="166">
        <f t="shared" si="58"/>
        <v>0</v>
      </c>
      <c r="J326" s="166">
        <f t="shared" si="58"/>
        <v>10000</v>
      </c>
      <c r="K326" s="166">
        <f t="shared" si="58"/>
        <v>0</v>
      </c>
      <c r="L326" s="166">
        <f t="shared" si="58"/>
        <v>0</v>
      </c>
      <c r="M326" s="166">
        <f t="shared" si="58"/>
        <v>0</v>
      </c>
    </row>
    <row r="327" spans="1:13" ht="57">
      <c r="A327" s="143"/>
      <c r="B327" s="144"/>
      <c r="C327" s="145">
        <v>2830</v>
      </c>
      <c r="D327" s="146" t="s">
        <v>389</v>
      </c>
      <c r="E327" s="151">
        <v>10000</v>
      </c>
      <c r="F327" s="151">
        <v>10000</v>
      </c>
      <c r="G327" s="176">
        <v>10000</v>
      </c>
      <c r="H327" s="151"/>
      <c r="I327" s="151"/>
      <c r="J327" s="151">
        <v>10000</v>
      </c>
      <c r="K327" s="151"/>
      <c r="L327" s="151"/>
      <c r="M327" s="151"/>
    </row>
    <row r="328" spans="1:13" ht="23.25">
      <c r="A328" s="143"/>
      <c r="B328" s="144">
        <v>92109</v>
      </c>
      <c r="C328" s="144"/>
      <c r="D328" s="144" t="s">
        <v>390</v>
      </c>
      <c r="E328" s="166">
        <f>E329</f>
        <v>177300</v>
      </c>
      <c r="F328" s="166">
        <f aca="true" t="shared" si="59" ref="F328:M328">F329</f>
        <v>185000</v>
      </c>
      <c r="G328" s="166">
        <f t="shared" si="59"/>
        <v>185000</v>
      </c>
      <c r="H328" s="166">
        <f t="shared" si="59"/>
        <v>0</v>
      </c>
      <c r="I328" s="166">
        <f t="shared" si="59"/>
        <v>0</v>
      </c>
      <c r="J328" s="166">
        <f t="shared" si="59"/>
        <v>185000</v>
      </c>
      <c r="K328" s="166">
        <f t="shared" si="59"/>
        <v>0</v>
      </c>
      <c r="L328" s="166">
        <f t="shared" si="59"/>
        <v>0</v>
      </c>
      <c r="M328" s="166">
        <f t="shared" si="59"/>
        <v>0</v>
      </c>
    </row>
    <row r="329" spans="1:13" ht="23.25">
      <c r="A329" s="143"/>
      <c r="B329" s="144"/>
      <c r="C329" s="145">
        <v>2480</v>
      </c>
      <c r="D329" s="145" t="s">
        <v>391</v>
      </c>
      <c r="E329" s="151">
        <v>177300</v>
      </c>
      <c r="F329" s="151">
        <v>185000</v>
      </c>
      <c r="G329" s="151">
        <v>185000</v>
      </c>
      <c r="H329" s="151"/>
      <c r="I329" s="151"/>
      <c r="J329" s="151">
        <v>185000</v>
      </c>
      <c r="K329" s="151"/>
      <c r="L329" s="151"/>
      <c r="M329" s="151"/>
    </row>
    <row r="330" spans="1:13" ht="12.75">
      <c r="A330" s="143"/>
      <c r="B330" s="144">
        <v>92116</v>
      </c>
      <c r="C330" s="144"/>
      <c r="D330" s="144" t="s">
        <v>392</v>
      </c>
      <c r="E330" s="166">
        <f>E331</f>
        <v>151600</v>
      </c>
      <c r="F330" s="166">
        <f aca="true" t="shared" si="60" ref="F330:M330">F331</f>
        <v>180202</v>
      </c>
      <c r="G330" s="166">
        <f t="shared" si="60"/>
        <v>180202</v>
      </c>
      <c r="H330" s="166">
        <f t="shared" si="60"/>
        <v>0</v>
      </c>
      <c r="I330" s="166">
        <f t="shared" si="60"/>
        <v>0</v>
      </c>
      <c r="J330" s="166">
        <f t="shared" si="60"/>
        <v>180202</v>
      </c>
      <c r="K330" s="166">
        <f t="shared" si="60"/>
        <v>0</v>
      </c>
      <c r="L330" s="166">
        <f t="shared" si="60"/>
        <v>0</v>
      </c>
      <c r="M330" s="166">
        <f t="shared" si="60"/>
        <v>0</v>
      </c>
    </row>
    <row r="331" spans="1:13" ht="23.25">
      <c r="A331" s="143"/>
      <c r="B331" s="145"/>
      <c r="C331" s="145">
        <v>2480</v>
      </c>
      <c r="D331" s="145" t="s">
        <v>391</v>
      </c>
      <c r="E331" s="151">
        <v>151600</v>
      </c>
      <c r="F331" s="151">
        <v>180202</v>
      </c>
      <c r="G331" s="151">
        <v>180202</v>
      </c>
      <c r="H331" s="151"/>
      <c r="I331" s="151"/>
      <c r="J331" s="151">
        <v>180202</v>
      </c>
      <c r="K331" s="151"/>
      <c r="L331" s="151"/>
      <c r="M331" s="151"/>
    </row>
    <row r="332" spans="1:13" ht="12.75">
      <c r="A332" s="143"/>
      <c r="B332" s="144">
        <v>92195</v>
      </c>
      <c r="C332" s="144"/>
      <c r="D332" s="144" t="s">
        <v>283</v>
      </c>
      <c r="E332" s="166">
        <f>SUM(E333:E337)</f>
        <v>343970</v>
      </c>
      <c r="F332" s="166">
        <f aca="true" t="shared" si="61" ref="F332:M332">SUM(F333:F337)</f>
        <v>246214</v>
      </c>
      <c r="G332" s="166">
        <f t="shared" si="61"/>
        <v>7500</v>
      </c>
      <c r="H332" s="166">
        <f t="shared" si="61"/>
        <v>0</v>
      </c>
      <c r="I332" s="166">
        <f t="shared" si="61"/>
        <v>0</v>
      </c>
      <c r="J332" s="166">
        <f t="shared" si="61"/>
        <v>0</v>
      </c>
      <c r="K332" s="166">
        <f t="shared" si="61"/>
        <v>0</v>
      </c>
      <c r="L332" s="166">
        <f t="shared" si="61"/>
        <v>0</v>
      </c>
      <c r="M332" s="166">
        <f t="shared" si="61"/>
        <v>238714</v>
      </c>
    </row>
    <row r="333" spans="1:13" ht="12.75">
      <c r="A333" s="143"/>
      <c r="B333" s="144"/>
      <c r="C333" s="145">
        <v>4210</v>
      </c>
      <c r="D333" s="145" t="s">
        <v>285</v>
      </c>
      <c r="E333" s="151">
        <v>250</v>
      </c>
      <c r="F333" s="151">
        <v>5000</v>
      </c>
      <c r="G333" s="151">
        <v>5000</v>
      </c>
      <c r="H333" s="151"/>
      <c r="I333" s="151"/>
      <c r="J333" s="151"/>
      <c r="K333" s="151"/>
      <c r="L333" s="151"/>
      <c r="M333" s="151"/>
    </row>
    <row r="334" spans="1:13" ht="12.75">
      <c r="A334" s="143"/>
      <c r="B334" s="144"/>
      <c r="C334" s="145">
        <v>4260</v>
      </c>
      <c r="D334" s="145" t="s">
        <v>290</v>
      </c>
      <c r="E334" s="151">
        <v>2500</v>
      </c>
      <c r="F334" s="151">
        <v>2500</v>
      </c>
      <c r="G334" s="151">
        <v>2500</v>
      </c>
      <c r="H334" s="151"/>
      <c r="I334" s="151"/>
      <c r="J334" s="151"/>
      <c r="K334" s="151"/>
      <c r="L334" s="151"/>
      <c r="M334" s="151"/>
    </row>
    <row r="335" spans="1:13" ht="23.25">
      <c r="A335" s="143"/>
      <c r="B335" s="144"/>
      <c r="C335" s="145">
        <v>6050</v>
      </c>
      <c r="D335" s="146" t="s">
        <v>280</v>
      </c>
      <c r="E335" s="151">
        <v>35000</v>
      </c>
      <c r="F335" s="151">
        <v>0</v>
      </c>
      <c r="G335" s="151">
        <v>0</v>
      </c>
      <c r="H335" s="151"/>
      <c r="I335" s="151"/>
      <c r="J335" s="151"/>
      <c r="K335" s="151"/>
      <c r="L335" s="151"/>
      <c r="M335" s="151"/>
    </row>
    <row r="336" spans="1:13" ht="23.25">
      <c r="A336" s="143"/>
      <c r="B336" s="144"/>
      <c r="C336" s="145">
        <v>6058</v>
      </c>
      <c r="D336" s="146" t="s">
        <v>280</v>
      </c>
      <c r="E336" s="151">
        <v>177548</v>
      </c>
      <c r="F336" s="151">
        <v>190970</v>
      </c>
      <c r="G336" s="151"/>
      <c r="H336" s="151"/>
      <c r="I336" s="151"/>
      <c r="J336" s="151"/>
      <c r="K336" s="151"/>
      <c r="L336" s="151"/>
      <c r="M336" s="151">
        <v>190970</v>
      </c>
    </row>
    <row r="337" spans="1:13" ht="23.25">
      <c r="A337" s="143"/>
      <c r="B337" s="144"/>
      <c r="C337" s="145">
        <v>6059</v>
      </c>
      <c r="D337" s="146" t="s">
        <v>280</v>
      </c>
      <c r="E337" s="151">
        <v>128672</v>
      </c>
      <c r="F337" s="151">
        <v>47744</v>
      </c>
      <c r="G337" s="151"/>
      <c r="H337" s="151"/>
      <c r="I337" s="151"/>
      <c r="J337" s="151"/>
      <c r="K337" s="151"/>
      <c r="L337" s="151"/>
      <c r="M337" s="151">
        <v>47744</v>
      </c>
    </row>
    <row r="338" spans="1:13" ht="12.75">
      <c r="A338" s="143">
        <v>926</v>
      </c>
      <c r="B338" s="144"/>
      <c r="C338" s="144"/>
      <c r="D338" s="144" t="s">
        <v>393</v>
      </c>
      <c r="E338" s="166">
        <f>E339</f>
        <v>45000</v>
      </c>
      <c r="F338" s="166">
        <f aca="true" t="shared" si="62" ref="F338:M338">F339</f>
        <v>30000</v>
      </c>
      <c r="G338" s="166">
        <f t="shared" si="62"/>
        <v>30000</v>
      </c>
      <c r="H338" s="166">
        <f t="shared" si="62"/>
        <v>0</v>
      </c>
      <c r="I338" s="166">
        <f t="shared" si="62"/>
        <v>0</v>
      </c>
      <c r="J338" s="166">
        <f t="shared" si="62"/>
        <v>30000</v>
      </c>
      <c r="K338" s="166">
        <f t="shared" si="62"/>
        <v>0</v>
      </c>
      <c r="L338" s="166">
        <f t="shared" si="62"/>
        <v>0</v>
      </c>
      <c r="M338" s="166">
        <f t="shared" si="62"/>
        <v>0</v>
      </c>
    </row>
    <row r="339" spans="1:13" ht="23.25">
      <c r="A339" s="143"/>
      <c r="B339" s="144">
        <v>92605</v>
      </c>
      <c r="C339" s="144"/>
      <c r="D339" s="144" t="s">
        <v>394</v>
      </c>
      <c r="E339" s="166">
        <f>E340</f>
        <v>45000</v>
      </c>
      <c r="F339" s="166">
        <f aca="true" t="shared" si="63" ref="F339:M339">F340</f>
        <v>30000</v>
      </c>
      <c r="G339" s="166">
        <f t="shared" si="63"/>
        <v>30000</v>
      </c>
      <c r="H339" s="166">
        <f t="shared" si="63"/>
        <v>0</v>
      </c>
      <c r="I339" s="166">
        <f t="shared" si="63"/>
        <v>0</v>
      </c>
      <c r="J339" s="166">
        <f t="shared" si="63"/>
        <v>30000</v>
      </c>
      <c r="K339" s="166">
        <f t="shared" si="63"/>
        <v>0</v>
      </c>
      <c r="L339" s="166">
        <f t="shared" si="63"/>
        <v>0</v>
      </c>
      <c r="M339" s="166">
        <f t="shared" si="63"/>
        <v>0</v>
      </c>
    </row>
    <row r="340" spans="1:13" ht="57">
      <c r="A340" s="143"/>
      <c r="B340" s="144"/>
      <c r="C340" s="145">
        <v>2830</v>
      </c>
      <c r="D340" s="146" t="s">
        <v>395</v>
      </c>
      <c r="E340" s="151">
        <v>45000</v>
      </c>
      <c r="F340" s="151">
        <v>30000</v>
      </c>
      <c r="G340" s="151">
        <v>30000</v>
      </c>
      <c r="H340" s="151"/>
      <c r="I340" s="151"/>
      <c r="J340" s="151">
        <v>30000</v>
      </c>
      <c r="K340" s="151"/>
      <c r="L340" s="151"/>
      <c r="M340" s="151"/>
    </row>
    <row r="341" spans="1:13" s="68" customFormat="1" ht="24.75" customHeight="1">
      <c r="A341" s="347" t="s">
        <v>126</v>
      </c>
      <c r="B341" s="348"/>
      <c r="C341" s="348"/>
      <c r="D341" s="349"/>
      <c r="E341" s="149">
        <v>16470548.8</v>
      </c>
      <c r="F341" s="149">
        <f aca="true" t="shared" si="64" ref="F341:M341">F8+F22+F28+F33+F43+F83+F95+F118+F123+F126+F129+F212+F233+F309+F313+F325+F338</f>
        <v>17902244</v>
      </c>
      <c r="G341" s="149">
        <f t="shared" si="64"/>
        <v>15195425</v>
      </c>
      <c r="H341" s="149">
        <f t="shared" si="64"/>
        <v>5241678</v>
      </c>
      <c r="I341" s="149">
        <f t="shared" si="64"/>
        <v>1580339</v>
      </c>
      <c r="J341" s="149">
        <f t="shared" si="64"/>
        <v>405202</v>
      </c>
      <c r="K341" s="149">
        <f t="shared" si="64"/>
        <v>220000</v>
      </c>
      <c r="L341" s="149">
        <f t="shared" si="64"/>
        <v>100000</v>
      </c>
      <c r="M341" s="307">
        <f t="shared" si="64"/>
        <v>2706819</v>
      </c>
    </row>
    <row r="343" ht="14.25">
      <c r="A343" s="86" t="s">
        <v>151</v>
      </c>
    </row>
    <row r="345" ht="12.75">
      <c r="E345" s="196"/>
    </row>
  </sheetData>
  <mergeCells count="12">
    <mergeCell ref="G5:G6"/>
    <mergeCell ref="M5:M6"/>
    <mergeCell ref="E4:E6"/>
    <mergeCell ref="C4:C6"/>
    <mergeCell ref="A341:D341"/>
    <mergeCell ref="A1:M1"/>
    <mergeCell ref="F4:F6"/>
    <mergeCell ref="A4:A6"/>
    <mergeCell ref="D4:D6"/>
    <mergeCell ref="B4:B6"/>
    <mergeCell ref="G4:M4"/>
    <mergeCell ref="H5:L5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85" r:id="rId1"/>
  <headerFooter alignWithMargins="0">
    <oddHeader>&amp;RZałącznik nr &amp;A
do uchwały Rady Miejskiej nr XV/56/07 z dnia 20 grudnia 2007r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 topLeftCell="A4">
      <selection activeCell="F13" sqref="F13"/>
    </sheetView>
  </sheetViews>
  <sheetFormatPr defaultColWidth="9.00390625" defaultRowHeight="12.75"/>
  <cols>
    <col min="1" max="1" width="5.625" style="2" customWidth="1"/>
    <col min="2" max="2" width="6.875" style="2" customWidth="1"/>
    <col min="3" max="4" width="7.7539062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3" width="9.875" style="2" customWidth="1"/>
    <col min="14" max="14" width="16.75390625" style="2" customWidth="1"/>
    <col min="15" max="16384" width="9.125" style="2" customWidth="1"/>
  </cols>
  <sheetData>
    <row r="1" spans="1:14" ht="18">
      <c r="A1" s="308" t="s">
        <v>252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1:14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0" t="s">
        <v>48</v>
      </c>
    </row>
    <row r="3" spans="1:14" s="59" customFormat="1" ht="19.5" customHeight="1">
      <c r="A3" s="351" t="s">
        <v>72</v>
      </c>
      <c r="B3" s="351" t="s">
        <v>2</v>
      </c>
      <c r="C3" s="351" t="s">
        <v>47</v>
      </c>
      <c r="D3" s="357" t="s">
        <v>156</v>
      </c>
      <c r="E3" s="352" t="s">
        <v>140</v>
      </c>
      <c r="F3" s="352" t="s">
        <v>152</v>
      </c>
      <c r="G3" s="352" t="s">
        <v>96</v>
      </c>
      <c r="H3" s="352"/>
      <c r="I3" s="352"/>
      <c r="J3" s="352"/>
      <c r="K3" s="352"/>
      <c r="L3" s="352"/>
      <c r="M3" s="352"/>
      <c r="N3" s="352" t="s">
        <v>155</v>
      </c>
    </row>
    <row r="4" spans="1:14" s="59" customFormat="1" ht="19.5" customHeight="1">
      <c r="A4" s="351"/>
      <c r="B4" s="351"/>
      <c r="C4" s="351"/>
      <c r="D4" s="358"/>
      <c r="E4" s="352"/>
      <c r="F4" s="352"/>
      <c r="G4" s="352" t="s">
        <v>253</v>
      </c>
      <c r="H4" s="352" t="s">
        <v>20</v>
      </c>
      <c r="I4" s="352"/>
      <c r="J4" s="352"/>
      <c r="K4" s="352"/>
      <c r="L4" s="352" t="s">
        <v>70</v>
      </c>
      <c r="M4" s="353">
        <v>2010</v>
      </c>
      <c r="N4" s="352"/>
    </row>
    <row r="5" spans="1:14" s="59" customFormat="1" ht="29.25" customHeight="1">
      <c r="A5" s="351"/>
      <c r="B5" s="351"/>
      <c r="C5" s="351"/>
      <c r="D5" s="358"/>
      <c r="E5" s="352"/>
      <c r="F5" s="352"/>
      <c r="G5" s="352"/>
      <c r="H5" s="352" t="s">
        <v>153</v>
      </c>
      <c r="I5" s="352" t="s">
        <v>138</v>
      </c>
      <c r="J5" s="352" t="s">
        <v>88</v>
      </c>
      <c r="K5" s="352" t="s">
        <v>139</v>
      </c>
      <c r="L5" s="352"/>
      <c r="M5" s="354"/>
      <c r="N5" s="352"/>
    </row>
    <row r="6" spans="1:14" s="59" customFormat="1" ht="19.5" customHeight="1">
      <c r="A6" s="351"/>
      <c r="B6" s="351"/>
      <c r="C6" s="351"/>
      <c r="D6" s="358"/>
      <c r="E6" s="352"/>
      <c r="F6" s="352"/>
      <c r="G6" s="352"/>
      <c r="H6" s="352"/>
      <c r="I6" s="352"/>
      <c r="J6" s="352"/>
      <c r="K6" s="352"/>
      <c r="L6" s="352"/>
      <c r="M6" s="354"/>
      <c r="N6" s="352"/>
    </row>
    <row r="7" spans="1:14" s="59" customFormat="1" ht="19.5" customHeight="1">
      <c r="A7" s="351"/>
      <c r="B7" s="351"/>
      <c r="C7" s="351"/>
      <c r="D7" s="359"/>
      <c r="E7" s="352"/>
      <c r="F7" s="352"/>
      <c r="G7" s="352"/>
      <c r="H7" s="352"/>
      <c r="I7" s="352"/>
      <c r="J7" s="352"/>
      <c r="K7" s="352"/>
      <c r="L7" s="352"/>
      <c r="M7" s="355"/>
      <c r="N7" s="352"/>
    </row>
    <row r="8" spans="1:14" ht="7.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15</v>
      </c>
    </row>
    <row r="9" spans="1:15" ht="51" customHeight="1">
      <c r="A9" s="37" t="s">
        <v>13</v>
      </c>
      <c r="B9" s="182" t="s">
        <v>459</v>
      </c>
      <c r="C9" s="182" t="s">
        <v>460</v>
      </c>
      <c r="D9" s="182" t="s">
        <v>471</v>
      </c>
      <c r="E9" s="113" t="s">
        <v>514</v>
      </c>
      <c r="F9" s="179">
        <v>3500000</v>
      </c>
      <c r="G9" s="179">
        <v>141480</v>
      </c>
      <c r="H9" s="24"/>
      <c r="I9" s="180">
        <v>141480</v>
      </c>
      <c r="J9" s="60" t="s">
        <v>154</v>
      </c>
      <c r="K9" s="24"/>
      <c r="L9" s="180">
        <v>1600000</v>
      </c>
      <c r="M9" s="180">
        <v>1758520</v>
      </c>
      <c r="N9" s="113" t="s">
        <v>468</v>
      </c>
      <c r="O9" s="181"/>
    </row>
    <row r="10" spans="1:14" ht="89.25">
      <c r="A10" s="38" t="s">
        <v>14</v>
      </c>
      <c r="B10" s="185" t="s">
        <v>459</v>
      </c>
      <c r="C10" s="185" t="s">
        <v>460</v>
      </c>
      <c r="D10" s="189" t="s">
        <v>471</v>
      </c>
      <c r="E10" s="61" t="s">
        <v>515</v>
      </c>
      <c r="F10" s="183">
        <v>1400000</v>
      </c>
      <c r="G10" s="183">
        <v>45000</v>
      </c>
      <c r="H10" s="61"/>
      <c r="I10" s="184">
        <v>45000</v>
      </c>
      <c r="J10" s="61" t="s">
        <v>154</v>
      </c>
      <c r="K10" s="25"/>
      <c r="L10" s="184">
        <v>600000</v>
      </c>
      <c r="M10" s="184">
        <v>755000</v>
      </c>
      <c r="N10" s="38" t="s">
        <v>469</v>
      </c>
    </row>
    <row r="11" spans="1:14" ht="51">
      <c r="A11" s="38" t="s">
        <v>15</v>
      </c>
      <c r="B11" s="186">
        <v>750</v>
      </c>
      <c r="C11" s="186">
        <v>75023</v>
      </c>
      <c r="D11" s="189" t="s">
        <v>471</v>
      </c>
      <c r="E11" s="61" t="s">
        <v>470</v>
      </c>
      <c r="F11" s="183">
        <v>4205000</v>
      </c>
      <c r="G11" s="183">
        <v>5000</v>
      </c>
      <c r="H11" s="183">
        <v>5000</v>
      </c>
      <c r="I11" s="25"/>
      <c r="J11" s="62" t="s">
        <v>154</v>
      </c>
      <c r="K11" s="25"/>
      <c r="L11" s="184">
        <v>2100000</v>
      </c>
      <c r="M11" s="184">
        <v>2100000</v>
      </c>
      <c r="N11" s="38" t="s">
        <v>469</v>
      </c>
    </row>
    <row r="12" spans="1:14" ht="51">
      <c r="A12" s="38"/>
      <c r="B12" s="25"/>
      <c r="C12" s="25"/>
      <c r="D12" s="25"/>
      <c r="E12" s="61"/>
      <c r="F12" s="61"/>
      <c r="G12" s="25"/>
      <c r="H12" s="25"/>
      <c r="I12" s="25"/>
      <c r="J12" s="62" t="s">
        <v>154</v>
      </c>
      <c r="K12" s="25"/>
      <c r="L12" s="25"/>
      <c r="M12" s="25"/>
      <c r="N12" s="69"/>
    </row>
    <row r="13" spans="1:14" ht="22.5" customHeight="1">
      <c r="A13" s="356" t="s">
        <v>147</v>
      </c>
      <c r="B13" s="356"/>
      <c r="C13" s="356"/>
      <c r="D13" s="356"/>
      <c r="E13" s="356"/>
      <c r="F13" s="188">
        <v>9105000</v>
      </c>
      <c r="G13" s="187">
        <v>191480</v>
      </c>
      <c r="H13" s="188">
        <v>5000</v>
      </c>
      <c r="I13" s="188">
        <v>186480</v>
      </c>
      <c r="J13" s="80"/>
      <c r="K13" s="80"/>
      <c r="L13" s="188">
        <v>4300000</v>
      </c>
      <c r="M13" s="188">
        <v>4613520</v>
      </c>
      <c r="N13" s="81" t="s">
        <v>56</v>
      </c>
    </row>
    <row r="15" ht="12.75">
      <c r="A15" s="2" t="s">
        <v>92</v>
      </c>
    </row>
    <row r="16" ht="12.75">
      <c r="A16" s="2" t="s">
        <v>89</v>
      </c>
    </row>
    <row r="17" ht="12.75">
      <c r="A17" s="2" t="s">
        <v>90</v>
      </c>
    </row>
    <row r="18" ht="12.75">
      <c r="A18" s="2" t="s">
        <v>91</v>
      </c>
    </row>
    <row r="20" ht="14.25">
      <c r="A20" s="86" t="s">
        <v>157</v>
      </c>
    </row>
  </sheetData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89" r:id="rId3"/>
  <headerFooter alignWithMargins="0">
    <oddHeader>&amp;R&amp;9Załącznik nr &amp;A
do uchwały Rady Miejskiej nr.XV/56/07 
z dnia 20 grudnia 2007r.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28">
      <selection activeCell="C21" sqref="C21"/>
    </sheetView>
  </sheetViews>
  <sheetFormatPr defaultColWidth="9.00390625" defaultRowHeight="12.75"/>
  <cols>
    <col min="1" max="1" width="5.625" style="2" customWidth="1"/>
    <col min="2" max="2" width="6.875" style="2" customWidth="1"/>
    <col min="3" max="4" width="7.7539062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308" t="s">
        <v>255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2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0" t="s">
        <v>48</v>
      </c>
    </row>
    <row r="3" spans="1:12" s="59" customFormat="1" ht="19.5" customHeight="1">
      <c r="A3" s="351" t="s">
        <v>72</v>
      </c>
      <c r="B3" s="351" t="s">
        <v>2</v>
      </c>
      <c r="C3" s="351" t="s">
        <v>47</v>
      </c>
      <c r="D3" s="357" t="s">
        <v>156</v>
      </c>
      <c r="E3" s="352" t="s">
        <v>158</v>
      </c>
      <c r="F3" s="352" t="s">
        <v>152</v>
      </c>
      <c r="G3" s="352" t="s">
        <v>96</v>
      </c>
      <c r="H3" s="352"/>
      <c r="I3" s="352"/>
      <c r="J3" s="352"/>
      <c r="K3" s="352"/>
      <c r="L3" s="352" t="s">
        <v>155</v>
      </c>
    </row>
    <row r="4" spans="1:12" s="59" customFormat="1" ht="19.5" customHeight="1">
      <c r="A4" s="351"/>
      <c r="B4" s="351"/>
      <c r="C4" s="351"/>
      <c r="D4" s="358"/>
      <c r="E4" s="352"/>
      <c r="F4" s="352"/>
      <c r="G4" s="352" t="s">
        <v>253</v>
      </c>
      <c r="H4" s="352" t="s">
        <v>20</v>
      </c>
      <c r="I4" s="352"/>
      <c r="J4" s="352"/>
      <c r="K4" s="352"/>
      <c r="L4" s="352"/>
    </row>
    <row r="5" spans="1:12" s="59" customFormat="1" ht="29.25" customHeight="1">
      <c r="A5" s="351"/>
      <c r="B5" s="351"/>
      <c r="C5" s="351"/>
      <c r="D5" s="358"/>
      <c r="E5" s="352"/>
      <c r="F5" s="352"/>
      <c r="G5" s="352"/>
      <c r="H5" s="352" t="s">
        <v>153</v>
      </c>
      <c r="I5" s="352" t="s">
        <v>138</v>
      </c>
      <c r="J5" s="352" t="s">
        <v>159</v>
      </c>
      <c r="K5" s="352" t="s">
        <v>139</v>
      </c>
      <c r="L5" s="352"/>
    </row>
    <row r="6" spans="1:12" s="59" customFormat="1" ht="19.5" customHeight="1">
      <c r="A6" s="351"/>
      <c r="B6" s="351"/>
      <c r="C6" s="351"/>
      <c r="D6" s="358"/>
      <c r="E6" s="352"/>
      <c r="F6" s="352"/>
      <c r="G6" s="352"/>
      <c r="H6" s="352"/>
      <c r="I6" s="352"/>
      <c r="J6" s="352"/>
      <c r="K6" s="352"/>
      <c r="L6" s="352"/>
    </row>
    <row r="7" spans="1:12" s="59" customFormat="1" ht="19.5" customHeight="1">
      <c r="A7" s="351"/>
      <c r="B7" s="351"/>
      <c r="C7" s="351"/>
      <c r="D7" s="359"/>
      <c r="E7" s="352"/>
      <c r="F7" s="352"/>
      <c r="G7" s="352"/>
      <c r="H7" s="352"/>
      <c r="I7" s="352"/>
      <c r="J7" s="352"/>
      <c r="K7" s="352"/>
      <c r="L7" s="352"/>
    </row>
    <row r="8" spans="1:12" ht="7.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</row>
    <row r="9" spans="1:14" ht="63.75">
      <c r="A9" s="37" t="s">
        <v>13</v>
      </c>
      <c r="B9" s="24">
        <v>10</v>
      </c>
      <c r="C9" s="24">
        <v>1010</v>
      </c>
      <c r="D9" s="113" t="s">
        <v>472</v>
      </c>
      <c r="E9" s="113" t="s">
        <v>473</v>
      </c>
      <c r="F9" s="179">
        <v>586116</v>
      </c>
      <c r="G9" s="179">
        <v>586116</v>
      </c>
      <c r="H9" s="113"/>
      <c r="I9" s="179">
        <v>146529</v>
      </c>
      <c r="J9" s="60" t="s">
        <v>154</v>
      </c>
      <c r="K9" s="180">
        <v>439587</v>
      </c>
      <c r="L9" s="113" t="s">
        <v>467</v>
      </c>
      <c r="M9" s="181"/>
      <c r="N9" s="181"/>
    </row>
    <row r="10" spans="1:12" ht="114.75">
      <c r="A10" s="38" t="s">
        <v>14</v>
      </c>
      <c r="B10" s="25">
        <v>10</v>
      </c>
      <c r="C10" s="25">
        <v>1010</v>
      </c>
      <c r="D10" s="61" t="s">
        <v>472</v>
      </c>
      <c r="E10" s="61" t="s">
        <v>474</v>
      </c>
      <c r="F10" s="184">
        <v>742540</v>
      </c>
      <c r="G10" s="184">
        <v>742540</v>
      </c>
      <c r="H10" s="25"/>
      <c r="I10" s="184">
        <v>247528</v>
      </c>
      <c r="J10" s="61" t="s">
        <v>154</v>
      </c>
      <c r="K10" s="184">
        <v>495012</v>
      </c>
      <c r="L10" s="38" t="s">
        <v>475</v>
      </c>
    </row>
    <row r="11" spans="1:12" ht="127.5">
      <c r="A11" s="38" t="s">
        <v>15</v>
      </c>
      <c r="B11" s="25">
        <v>10</v>
      </c>
      <c r="C11" s="25">
        <v>1010</v>
      </c>
      <c r="D11" s="25">
        <v>6050</v>
      </c>
      <c r="E11" s="61" t="s">
        <v>476</v>
      </c>
      <c r="F11" s="183">
        <v>39040</v>
      </c>
      <c r="G11" s="183">
        <v>39040</v>
      </c>
      <c r="H11" s="61"/>
      <c r="I11" s="183">
        <v>39040</v>
      </c>
      <c r="J11" s="62" t="s">
        <v>154</v>
      </c>
      <c r="K11" s="61"/>
      <c r="L11" s="38" t="s">
        <v>475</v>
      </c>
    </row>
    <row r="12" spans="1:12" ht="89.25">
      <c r="A12" s="38" t="s">
        <v>1</v>
      </c>
      <c r="B12" s="25">
        <v>10</v>
      </c>
      <c r="C12" s="25">
        <v>1010</v>
      </c>
      <c r="D12" s="25">
        <v>6050</v>
      </c>
      <c r="E12" s="61" t="s">
        <v>477</v>
      </c>
      <c r="F12" s="183">
        <v>52000</v>
      </c>
      <c r="G12" s="183">
        <v>52000</v>
      </c>
      <c r="H12" s="61"/>
      <c r="I12" s="183">
        <v>52000</v>
      </c>
      <c r="J12" s="62"/>
      <c r="K12" s="61"/>
      <c r="L12" s="38" t="s">
        <v>475</v>
      </c>
    </row>
    <row r="13" spans="1:12" ht="63.75">
      <c r="A13" s="38">
        <v>5</v>
      </c>
      <c r="B13" s="25">
        <v>10</v>
      </c>
      <c r="C13" s="25">
        <v>1010</v>
      </c>
      <c r="D13" s="25">
        <v>6050</v>
      </c>
      <c r="E13" s="61" t="s">
        <v>548</v>
      </c>
      <c r="F13" s="183">
        <v>30000</v>
      </c>
      <c r="G13" s="183">
        <v>30000</v>
      </c>
      <c r="H13" s="61">
        <v>30000</v>
      </c>
      <c r="I13" s="183"/>
      <c r="J13" s="62"/>
      <c r="K13" s="61"/>
      <c r="L13" s="38"/>
    </row>
    <row r="14" spans="1:12" ht="25.5">
      <c r="A14" s="38">
        <v>6</v>
      </c>
      <c r="B14" s="25">
        <v>600</v>
      </c>
      <c r="C14" s="25">
        <v>60016</v>
      </c>
      <c r="D14" s="25">
        <v>6050</v>
      </c>
      <c r="E14" s="61" t="s">
        <v>479</v>
      </c>
      <c r="F14" s="183">
        <v>300000</v>
      </c>
      <c r="G14" s="183">
        <v>300000</v>
      </c>
      <c r="H14" s="61">
        <v>100000</v>
      </c>
      <c r="I14" s="183">
        <v>50000</v>
      </c>
      <c r="J14" s="190">
        <v>150000</v>
      </c>
      <c r="K14" s="61"/>
      <c r="L14" s="38"/>
    </row>
    <row r="15" spans="1:12" ht="51">
      <c r="A15" s="38">
        <v>7</v>
      </c>
      <c r="B15" s="25">
        <v>600</v>
      </c>
      <c r="C15" s="25">
        <v>60016</v>
      </c>
      <c r="D15" s="25">
        <v>6050</v>
      </c>
      <c r="E15" s="61" t="s">
        <v>550</v>
      </c>
      <c r="F15" s="183">
        <v>128509</v>
      </c>
      <c r="G15" s="183">
        <v>128509</v>
      </c>
      <c r="H15" s="61">
        <v>128509</v>
      </c>
      <c r="I15" s="183"/>
      <c r="J15" s="190"/>
      <c r="K15" s="61"/>
      <c r="L15" s="38"/>
    </row>
    <row r="16" spans="1:12" ht="51">
      <c r="A16" s="38">
        <v>8</v>
      </c>
      <c r="B16" s="25">
        <v>710</v>
      </c>
      <c r="C16" s="25">
        <v>71035</v>
      </c>
      <c r="D16" s="25">
        <v>6060</v>
      </c>
      <c r="E16" s="61" t="s">
        <v>478</v>
      </c>
      <c r="F16" s="183">
        <v>80000</v>
      </c>
      <c r="G16" s="183">
        <v>80000</v>
      </c>
      <c r="H16" s="183">
        <v>80000</v>
      </c>
      <c r="I16" s="184"/>
      <c r="J16" s="62"/>
      <c r="K16" s="25"/>
      <c r="L16" s="38" t="s">
        <v>475</v>
      </c>
    </row>
    <row r="17" spans="1:12" ht="114.75">
      <c r="A17" s="38">
        <v>9</v>
      </c>
      <c r="B17" s="25">
        <v>750</v>
      </c>
      <c r="C17" s="25">
        <v>75023</v>
      </c>
      <c r="D17" s="25">
        <v>6060</v>
      </c>
      <c r="E17" s="61" t="s">
        <v>549</v>
      </c>
      <c r="F17" s="183">
        <v>50500</v>
      </c>
      <c r="G17" s="183">
        <v>50500</v>
      </c>
      <c r="H17" s="190">
        <v>50500</v>
      </c>
      <c r="I17" s="184"/>
      <c r="J17" s="62"/>
      <c r="K17" s="25"/>
      <c r="L17" s="38"/>
    </row>
    <row r="18" spans="1:12" ht="25.5">
      <c r="A18" s="38">
        <v>10</v>
      </c>
      <c r="B18" s="25">
        <v>750</v>
      </c>
      <c r="C18" s="25">
        <v>75023</v>
      </c>
      <c r="D18" s="25">
        <v>6050</v>
      </c>
      <c r="E18" s="61" t="s">
        <v>513</v>
      </c>
      <c r="F18" s="183">
        <v>97920</v>
      </c>
      <c r="G18" s="183">
        <v>97920</v>
      </c>
      <c r="H18" s="190">
        <v>26000</v>
      </c>
      <c r="I18" s="184"/>
      <c r="J18" s="190">
        <v>71920</v>
      </c>
      <c r="K18" s="25"/>
      <c r="L18" s="38"/>
    </row>
    <row r="19" spans="1:12" ht="51">
      <c r="A19" s="38">
        <v>11</v>
      </c>
      <c r="B19" s="25">
        <v>801</v>
      </c>
      <c r="C19" s="25">
        <v>80101</v>
      </c>
      <c r="D19" s="25">
        <v>6050</v>
      </c>
      <c r="E19" s="61" t="s">
        <v>516</v>
      </c>
      <c r="F19" s="183">
        <v>100000</v>
      </c>
      <c r="G19" s="183">
        <v>100000</v>
      </c>
      <c r="H19" s="62">
        <v>100000</v>
      </c>
      <c r="I19" s="184"/>
      <c r="J19" s="62"/>
      <c r="K19" s="25"/>
      <c r="L19" s="38" t="s">
        <v>475</v>
      </c>
    </row>
    <row r="20" spans="1:12" ht="76.5">
      <c r="A20" s="38">
        <v>12</v>
      </c>
      <c r="B20" s="25">
        <v>852</v>
      </c>
      <c r="C20" s="25">
        <v>85203</v>
      </c>
      <c r="D20" s="25">
        <v>6050</v>
      </c>
      <c r="E20" s="61" t="s">
        <v>480</v>
      </c>
      <c r="F20" s="183">
        <v>70000</v>
      </c>
      <c r="G20" s="183">
        <v>70000</v>
      </c>
      <c r="H20" s="61">
        <v>70000</v>
      </c>
      <c r="I20" s="61"/>
      <c r="J20" s="190"/>
      <c r="K20" s="25"/>
      <c r="L20" s="38" t="s">
        <v>475</v>
      </c>
    </row>
    <row r="21" spans="1:12" ht="38.25">
      <c r="A21" s="38">
        <v>13</v>
      </c>
      <c r="B21" s="25">
        <v>921</v>
      </c>
      <c r="C21" s="25">
        <v>92195</v>
      </c>
      <c r="D21" s="61" t="s">
        <v>481</v>
      </c>
      <c r="E21" s="61" t="s">
        <v>482</v>
      </c>
      <c r="F21" s="184">
        <v>238714</v>
      </c>
      <c r="G21" s="184">
        <v>238714</v>
      </c>
      <c r="H21" s="25"/>
      <c r="I21" s="184">
        <v>47744</v>
      </c>
      <c r="J21" s="62"/>
      <c r="K21" s="184">
        <v>190970</v>
      </c>
      <c r="L21" s="38" t="s">
        <v>475</v>
      </c>
    </row>
    <row r="22" spans="1:12" ht="12.75">
      <c r="A22" s="38"/>
      <c r="B22" s="25"/>
      <c r="C22" s="25"/>
      <c r="D22" s="61"/>
      <c r="E22" s="61"/>
      <c r="F22" s="184"/>
      <c r="G22" s="184"/>
      <c r="H22" s="25"/>
      <c r="I22" s="184"/>
      <c r="J22" s="62"/>
      <c r="K22" s="184"/>
      <c r="L22" s="38"/>
    </row>
    <row r="23" spans="1:12" ht="12.75">
      <c r="A23" s="38"/>
      <c r="B23" s="25"/>
      <c r="C23" s="25"/>
      <c r="D23" s="61"/>
      <c r="E23" s="61"/>
      <c r="F23" s="184"/>
      <c r="G23" s="184"/>
      <c r="H23" s="25"/>
      <c r="I23" s="184"/>
      <c r="J23" s="62"/>
      <c r="K23" s="184"/>
      <c r="L23" s="38"/>
    </row>
    <row r="24" spans="1:12" ht="51">
      <c r="A24" s="38"/>
      <c r="B24" s="25"/>
      <c r="C24" s="25"/>
      <c r="D24" s="25"/>
      <c r="E24" s="25"/>
      <c r="F24" s="25"/>
      <c r="G24" s="25"/>
      <c r="H24" s="25"/>
      <c r="I24" s="25"/>
      <c r="J24" s="62" t="s">
        <v>154</v>
      </c>
      <c r="K24" s="25"/>
      <c r="L24" s="38" t="s">
        <v>475</v>
      </c>
    </row>
    <row r="25" spans="1:12" ht="22.5" customHeight="1">
      <c r="A25" s="356" t="s">
        <v>147</v>
      </c>
      <c r="B25" s="356"/>
      <c r="C25" s="356"/>
      <c r="D25" s="356"/>
      <c r="E25" s="356"/>
      <c r="F25" s="188">
        <v>2515339</v>
      </c>
      <c r="G25" s="187">
        <v>2515339</v>
      </c>
      <c r="H25" s="188">
        <v>585009</v>
      </c>
      <c r="I25" s="188">
        <v>582841</v>
      </c>
      <c r="J25" s="188">
        <v>221920</v>
      </c>
      <c r="K25" s="188">
        <v>1125569</v>
      </c>
      <c r="L25" s="81" t="s">
        <v>56</v>
      </c>
    </row>
    <row r="27" ht="12.75">
      <c r="A27" s="2" t="s">
        <v>92</v>
      </c>
    </row>
    <row r="28" ht="12.75">
      <c r="A28" s="2" t="s">
        <v>89</v>
      </c>
    </row>
    <row r="29" ht="12.75">
      <c r="A29" s="2" t="s">
        <v>90</v>
      </c>
    </row>
    <row r="30" ht="12.75">
      <c r="A30" s="2" t="s">
        <v>91</v>
      </c>
    </row>
    <row r="32" ht="14.25">
      <c r="A32" s="86" t="s">
        <v>157</v>
      </c>
    </row>
  </sheetData>
  <mergeCells count="16">
    <mergeCell ref="F3:F7"/>
    <mergeCell ref="H4:K4"/>
    <mergeCell ref="H5:H7"/>
    <mergeCell ref="I5:I7"/>
    <mergeCell ref="J5:J7"/>
    <mergeCell ref="K5:K7"/>
    <mergeCell ref="A25:E25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90" r:id="rId3"/>
  <headerFooter alignWithMargins="0">
    <oddHeader>&amp;R&amp;9Załącznik nr &amp;A
do uchwały Rady Miejskiej nr XV/56/07 
z dnia 20 grudnia 2007r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1">
      <selection activeCell="A1" sqref="A1:Q1"/>
    </sheetView>
  </sheetViews>
  <sheetFormatPr defaultColWidth="9.00390625" defaultRowHeight="12.75"/>
  <cols>
    <col min="1" max="1" width="3.625" style="14" bestFit="1" customWidth="1"/>
    <col min="2" max="2" width="19.875" style="14" customWidth="1"/>
    <col min="3" max="3" width="10.00390625" style="14" customWidth="1"/>
    <col min="4" max="4" width="8.75390625" style="14" customWidth="1"/>
    <col min="5" max="5" width="12.00390625" style="14" customWidth="1"/>
    <col min="6" max="6" width="9.125" style="14" customWidth="1"/>
    <col min="7" max="8" width="8.25390625" style="14" customWidth="1"/>
    <col min="9" max="9" width="8.75390625" style="14" customWidth="1"/>
    <col min="10" max="11" width="7.75390625" style="14" customWidth="1"/>
    <col min="12" max="12" width="9.75390625" style="14" customWidth="1"/>
    <col min="13" max="13" width="11.75390625" style="14" customWidth="1"/>
    <col min="14" max="14" width="13.75390625" style="14" customWidth="1"/>
    <col min="15" max="15" width="8.25390625" style="14" customWidth="1"/>
    <col min="16" max="16" width="7.875" style="14" customWidth="1"/>
    <col min="17" max="17" width="8.75390625" style="14" customWidth="1"/>
    <col min="18" max="16384" width="10.25390625" style="14" customWidth="1"/>
  </cols>
  <sheetData>
    <row r="1" spans="1:17" ht="12.75">
      <c r="A1" s="301" t="s">
        <v>141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</row>
    <row r="3" spans="1:17" ht="11.25">
      <c r="A3" s="319" t="s">
        <v>72</v>
      </c>
      <c r="B3" s="319" t="s">
        <v>97</v>
      </c>
      <c r="C3" s="297" t="s">
        <v>98</v>
      </c>
      <c r="D3" s="297" t="s">
        <v>160</v>
      </c>
      <c r="E3" s="297" t="s">
        <v>146</v>
      </c>
      <c r="F3" s="319" t="s">
        <v>6</v>
      </c>
      <c r="G3" s="319"/>
      <c r="H3" s="319" t="s">
        <v>96</v>
      </c>
      <c r="I3" s="319"/>
      <c r="J3" s="319"/>
      <c r="K3" s="319"/>
      <c r="L3" s="319"/>
      <c r="M3" s="319"/>
      <c r="N3" s="319"/>
      <c r="O3" s="319"/>
      <c r="P3" s="319"/>
      <c r="Q3" s="319"/>
    </row>
    <row r="4" spans="1:17" ht="11.25">
      <c r="A4" s="319"/>
      <c r="B4" s="319"/>
      <c r="C4" s="297"/>
      <c r="D4" s="297"/>
      <c r="E4" s="297"/>
      <c r="F4" s="297" t="s">
        <v>143</v>
      </c>
      <c r="G4" s="297" t="s">
        <v>144</v>
      </c>
      <c r="H4" s="319" t="s">
        <v>69</v>
      </c>
      <c r="I4" s="319"/>
      <c r="J4" s="319"/>
      <c r="K4" s="319"/>
      <c r="L4" s="319"/>
      <c r="M4" s="319"/>
      <c r="N4" s="319"/>
      <c r="O4" s="319"/>
      <c r="P4" s="319"/>
      <c r="Q4" s="319"/>
    </row>
    <row r="5" spans="1:17" ht="11.25">
      <c r="A5" s="319"/>
      <c r="B5" s="319"/>
      <c r="C5" s="297"/>
      <c r="D5" s="297"/>
      <c r="E5" s="297"/>
      <c r="F5" s="297"/>
      <c r="G5" s="297"/>
      <c r="H5" s="297" t="s">
        <v>100</v>
      </c>
      <c r="I5" s="319" t="s">
        <v>101</v>
      </c>
      <c r="J5" s="319"/>
      <c r="K5" s="319"/>
      <c r="L5" s="319"/>
      <c r="M5" s="319"/>
      <c r="N5" s="319"/>
      <c r="O5" s="319"/>
      <c r="P5" s="319"/>
      <c r="Q5" s="319"/>
    </row>
    <row r="6" spans="1:17" ht="14.25" customHeight="1">
      <c r="A6" s="319"/>
      <c r="B6" s="319"/>
      <c r="C6" s="297"/>
      <c r="D6" s="297"/>
      <c r="E6" s="297"/>
      <c r="F6" s="297"/>
      <c r="G6" s="297"/>
      <c r="H6" s="297"/>
      <c r="I6" s="319" t="s">
        <v>102</v>
      </c>
      <c r="J6" s="319"/>
      <c r="K6" s="319"/>
      <c r="L6" s="319"/>
      <c r="M6" s="319" t="s">
        <v>99</v>
      </c>
      <c r="N6" s="319"/>
      <c r="O6" s="319"/>
      <c r="P6" s="319"/>
      <c r="Q6" s="319"/>
    </row>
    <row r="7" spans="1:17" ht="12.75" customHeight="1">
      <c r="A7" s="319"/>
      <c r="B7" s="319"/>
      <c r="C7" s="297"/>
      <c r="D7" s="297"/>
      <c r="E7" s="297"/>
      <c r="F7" s="297"/>
      <c r="G7" s="297"/>
      <c r="H7" s="297"/>
      <c r="I7" s="297" t="s">
        <v>103</v>
      </c>
      <c r="J7" s="319" t="s">
        <v>104</v>
      </c>
      <c r="K7" s="319"/>
      <c r="L7" s="319"/>
      <c r="M7" s="297" t="s">
        <v>105</v>
      </c>
      <c r="N7" s="297" t="s">
        <v>104</v>
      </c>
      <c r="O7" s="297"/>
      <c r="P7" s="297"/>
      <c r="Q7" s="297"/>
    </row>
    <row r="8" spans="1:17" ht="48" customHeight="1">
      <c r="A8" s="319"/>
      <c r="B8" s="319"/>
      <c r="C8" s="297"/>
      <c r="D8" s="297"/>
      <c r="E8" s="297"/>
      <c r="F8" s="297"/>
      <c r="G8" s="297"/>
      <c r="H8" s="297"/>
      <c r="I8" s="297"/>
      <c r="J8" s="57" t="s">
        <v>145</v>
      </c>
      <c r="K8" s="57" t="s">
        <v>106</v>
      </c>
      <c r="L8" s="57" t="s">
        <v>107</v>
      </c>
      <c r="M8" s="297"/>
      <c r="N8" s="57" t="s">
        <v>108</v>
      </c>
      <c r="O8" s="57" t="s">
        <v>145</v>
      </c>
      <c r="P8" s="57" t="s">
        <v>106</v>
      </c>
      <c r="Q8" s="57" t="s">
        <v>109</v>
      </c>
    </row>
    <row r="9" spans="1:17" ht="7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</row>
    <row r="10" spans="1:17" s="83" customFormat="1" ht="11.25">
      <c r="A10" s="71">
        <v>1</v>
      </c>
      <c r="B10" s="82" t="s">
        <v>110</v>
      </c>
      <c r="C10" s="298" t="s">
        <v>56</v>
      </c>
      <c r="D10" s="318"/>
      <c r="E10" s="266">
        <v>1328656</v>
      </c>
      <c r="F10" s="266">
        <v>394057</v>
      </c>
      <c r="G10" s="266">
        <v>934599</v>
      </c>
      <c r="H10" s="266">
        <v>1328656</v>
      </c>
      <c r="I10" s="266">
        <v>394057</v>
      </c>
      <c r="J10" s="266">
        <v>394057</v>
      </c>
      <c r="K10" s="82"/>
      <c r="L10" s="82"/>
      <c r="M10" s="266">
        <v>934599</v>
      </c>
      <c r="N10" s="266">
        <v>934599</v>
      </c>
      <c r="O10" s="82"/>
      <c r="P10" s="82"/>
      <c r="Q10" s="82"/>
    </row>
    <row r="11" spans="1:17" ht="11.25">
      <c r="A11" s="322" t="s">
        <v>111</v>
      </c>
      <c r="B11" s="84" t="s">
        <v>536</v>
      </c>
      <c r="C11" s="304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6"/>
    </row>
    <row r="12" spans="1:17" ht="11.25">
      <c r="A12" s="322"/>
      <c r="B12" s="72" t="s">
        <v>113</v>
      </c>
      <c r="C12" s="304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6"/>
    </row>
    <row r="13" spans="1:17" ht="11.25">
      <c r="A13" s="322"/>
      <c r="B13" s="72" t="s">
        <v>114</v>
      </c>
      <c r="C13" s="304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6"/>
    </row>
    <row r="14" spans="1:17" ht="67.5">
      <c r="A14" s="322"/>
      <c r="B14" s="263" t="s">
        <v>529</v>
      </c>
      <c r="C14" s="304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6"/>
    </row>
    <row r="15" spans="1:17" ht="11.25">
      <c r="A15" s="322"/>
      <c r="B15" s="72" t="s">
        <v>116</v>
      </c>
      <c r="C15" s="72"/>
      <c r="D15" s="72" t="s">
        <v>530</v>
      </c>
      <c r="E15" s="264">
        <v>586116</v>
      </c>
      <c r="F15" s="264">
        <v>146529</v>
      </c>
      <c r="G15" s="264">
        <v>439587</v>
      </c>
      <c r="H15" s="264">
        <v>586116</v>
      </c>
      <c r="I15" s="264">
        <v>146529</v>
      </c>
      <c r="J15" s="264">
        <v>146529</v>
      </c>
      <c r="K15" s="72"/>
      <c r="L15" s="72"/>
      <c r="M15" s="264">
        <v>439587</v>
      </c>
      <c r="N15" s="264">
        <v>439587</v>
      </c>
      <c r="O15" s="72"/>
      <c r="P15" s="72"/>
      <c r="Q15" s="72"/>
    </row>
    <row r="16" spans="1:17" ht="11.25">
      <c r="A16" s="322"/>
      <c r="B16" s="72" t="s">
        <v>256</v>
      </c>
      <c r="C16" s="291"/>
      <c r="D16" s="291"/>
      <c r="E16" s="264">
        <v>586116</v>
      </c>
      <c r="F16" s="264">
        <v>146529</v>
      </c>
      <c r="G16" s="264">
        <v>439587</v>
      </c>
      <c r="H16" s="291"/>
      <c r="I16" s="291"/>
      <c r="J16" s="291"/>
      <c r="K16" s="291"/>
      <c r="L16" s="291"/>
      <c r="M16" s="291"/>
      <c r="N16" s="291"/>
      <c r="O16" s="291"/>
      <c r="P16" s="291"/>
      <c r="Q16" s="291"/>
    </row>
    <row r="17" spans="1:17" ht="11.25">
      <c r="A17" s="322"/>
      <c r="B17" s="72" t="s">
        <v>70</v>
      </c>
      <c r="C17" s="291"/>
      <c r="D17" s="291"/>
      <c r="E17" s="72"/>
      <c r="F17" s="72"/>
      <c r="G17" s="72"/>
      <c r="H17" s="291"/>
      <c r="I17" s="291"/>
      <c r="J17" s="291"/>
      <c r="K17" s="291"/>
      <c r="L17" s="291"/>
      <c r="M17" s="291"/>
      <c r="N17" s="291"/>
      <c r="O17" s="291"/>
      <c r="P17" s="291"/>
      <c r="Q17" s="291"/>
    </row>
    <row r="18" spans="1:17" ht="11.25">
      <c r="A18" s="322"/>
      <c r="B18" s="72" t="s">
        <v>254</v>
      </c>
      <c r="C18" s="291"/>
      <c r="D18" s="291"/>
      <c r="E18" s="72"/>
      <c r="F18" s="72"/>
      <c r="G18" s="72"/>
      <c r="H18" s="291"/>
      <c r="I18" s="291"/>
      <c r="J18" s="291"/>
      <c r="K18" s="291"/>
      <c r="L18" s="291"/>
      <c r="M18" s="291"/>
      <c r="N18" s="291"/>
      <c r="O18" s="291"/>
      <c r="P18" s="291"/>
      <c r="Q18" s="291"/>
    </row>
    <row r="19" spans="1:17" ht="11.25">
      <c r="A19" s="322"/>
      <c r="B19" s="72" t="s">
        <v>257</v>
      </c>
      <c r="C19" s="291"/>
      <c r="D19" s="291"/>
      <c r="E19" s="72"/>
      <c r="F19" s="72"/>
      <c r="G19" s="72"/>
      <c r="H19" s="291"/>
      <c r="I19" s="291"/>
      <c r="J19" s="291"/>
      <c r="K19" s="291"/>
      <c r="L19" s="291"/>
      <c r="M19" s="291"/>
      <c r="N19" s="291"/>
      <c r="O19" s="291"/>
      <c r="P19" s="291"/>
      <c r="Q19" s="291"/>
    </row>
    <row r="20" spans="1:17" ht="11.25">
      <c r="A20" s="322" t="s">
        <v>117</v>
      </c>
      <c r="B20" s="72" t="s">
        <v>537</v>
      </c>
      <c r="C20" s="304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6"/>
    </row>
    <row r="21" spans="1:17" ht="11.25">
      <c r="A21" s="322"/>
      <c r="B21" s="263" t="s">
        <v>113</v>
      </c>
      <c r="C21" s="304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6"/>
    </row>
    <row r="22" spans="1:17" ht="11.25">
      <c r="A22" s="322"/>
      <c r="B22" s="72" t="s">
        <v>114</v>
      </c>
      <c r="C22" s="304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6"/>
    </row>
    <row r="23" spans="1:17" ht="78.75">
      <c r="A23" s="322"/>
      <c r="B23" s="265" t="s">
        <v>531</v>
      </c>
      <c r="C23" s="304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6"/>
    </row>
    <row r="24" spans="1:17" ht="11.25">
      <c r="A24" s="322"/>
      <c r="B24" s="72" t="s">
        <v>116</v>
      </c>
      <c r="C24" s="72"/>
      <c r="D24" s="72" t="s">
        <v>530</v>
      </c>
      <c r="E24" s="264">
        <v>742540</v>
      </c>
      <c r="F24" s="264">
        <v>247528</v>
      </c>
      <c r="G24" s="264">
        <v>495012</v>
      </c>
      <c r="H24" s="264">
        <v>742540</v>
      </c>
      <c r="I24" s="264">
        <v>247528</v>
      </c>
      <c r="J24" s="264">
        <v>247528</v>
      </c>
      <c r="K24" s="72"/>
      <c r="L24" s="72"/>
      <c r="M24" s="264">
        <v>495012</v>
      </c>
      <c r="N24" s="264">
        <v>495012</v>
      </c>
      <c r="O24" s="72"/>
      <c r="P24" s="72"/>
      <c r="Q24" s="72"/>
    </row>
    <row r="25" spans="1:17" ht="11.25">
      <c r="A25" s="322"/>
      <c r="B25" s="72" t="s">
        <v>256</v>
      </c>
      <c r="C25" s="291"/>
      <c r="D25" s="291"/>
      <c r="E25" s="264">
        <v>742540</v>
      </c>
      <c r="F25" s="264">
        <v>247528</v>
      </c>
      <c r="G25" s="264">
        <v>495012</v>
      </c>
      <c r="H25" s="291"/>
      <c r="I25" s="291"/>
      <c r="J25" s="291"/>
      <c r="K25" s="291"/>
      <c r="L25" s="291"/>
      <c r="M25" s="291"/>
      <c r="N25" s="291"/>
      <c r="O25" s="291"/>
      <c r="P25" s="291"/>
      <c r="Q25" s="291"/>
    </row>
    <row r="26" spans="1:17" ht="11.25">
      <c r="A26" s="322"/>
      <c r="B26" s="72" t="s">
        <v>70</v>
      </c>
      <c r="C26" s="291"/>
      <c r="D26" s="291"/>
      <c r="E26" s="72"/>
      <c r="F26" s="72"/>
      <c r="G26" s="72"/>
      <c r="H26" s="291"/>
      <c r="I26" s="291"/>
      <c r="J26" s="291"/>
      <c r="K26" s="291"/>
      <c r="L26" s="291"/>
      <c r="M26" s="291"/>
      <c r="N26" s="291"/>
      <c r="O26" s="291"/>
      <c r="P26" s="291"/>
      <c r="Q26" s="291"/>
    </row>
    <row r="27" spans="1:17" ht="11.25">
      <c r="A27" s="322"/>
      <c r="B27" s="72" t="s">
        <v>254</v>
      </c>
      <c r="C27" s="291"/>
      <c r="D27" s="291"/>
      <c r="E27" s="72"/>
      <c r="F27" s="72"/>
      <c r="G27" s="72"/>
      <c r="H27" s="291"/>
      <c r="I27" s="291"/>
      <c r="J27" s="291"/>
      <c r="K27" s="291"/>
      <c r="L27" s="291"/>
      <c r="M27" s="291"/>
      <c r="N27" s="291"/>
      <c r="O27" s="291"/>
      <c r="P27" s="291"/>
      <c r="Q27" s="291"/>
    </row>
    <row r="28" spans="1:17" ht="11.25">
      <c r="A28" s="322"/>
      <c r="B28" s="72" t="s">
        <v>257</v>
      </c>
      <c r="C28" s="291"/>
      <c r="D28" s="291"/>
      <c r="E28" s="72"/>
      <c r="F28" s="72"/>
      <c r="G28" s="72"/>
      <c r="H28" s="291"/>
      <c r="I28" s="291"/>
      <c r="J28" s="291"/>
      <c r="K28" s="291"/>
      <c r="L28" s="291"/>
      <c r="M28" s="291"/>
      <c r="N28" s="291"/>
      <c r="O28" s="291"/>
      <c r="P28" s="291"/>
      <c r="Q28" s="291"/>
    </row>
    <row r="29" spans="1:17" ht="11.25">
      <c r="A29" s="73" t="s">
        <v>118</v>
      </c>
      <c r="B29" s="72" t="s">
        <v>119</v>
      </c>
      <c r="C29" s="304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6"/>
    </row>
    <row r="30" spans="1:17" s="83" customFormat="1" ht="11.25">
      <c r="A30" s="74">
        <v>2</v>
      </c>
      <c r="B30" s="84" t="s">
        <v>120</v>
      </c>
      <c r="C30" s="292" t="s">
        <v>56</v>
      </c>
      <c r="D30" s="293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</row>
    <row r="31" spans="1:17" ht="11.25">
      <c r="A31" s="322" t="s">
        <v>121</v>
      </c>
      <c r="B31" s="72" t="s">
        <v>112</v>
      </c>
      <c r="C31" s="304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6"/>
    </row>
    <row r="32" spans="1:17" ht="11.25">
      <c r="A32" s="322"/>
      <c r="B32" s="72" t="s">
        <v>113</v>
      </c>
      <c r="C32" s="304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6"/>
    </row>
    <row r="33" spans="1:17" ht="11.25">
      <c r="A33" s="322"/>
      <c r="B33" s="72" t="s">
        <v>114</v>
      </c>
      <c r="C33" s="304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6"/>
    </row>
    <row r="34" spans="1:17" ht="11.25">
      <c r="A34" s="322"/>
      <c r="B34" s="72" t="s">
        <v>115</v>
      </c>
      <c r="C34" s="304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6"/>
    </row>
    <row r="35" spans="1:17" ht="11.25">
      <c r="A35" s="322"/>
      <c r="B35" s="72" t="s">
        <v>116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1:17" ht="11.25">
      <c r="A36" s="322"/>
      <c r="B36" s="72" t="s">
        <v>256</v>
      </c>
      <c r="C36" s="291"/>
      <c r="D36" s="291"/>
      <c r="E36" s="72"/>
      <c r="F36" s="72"/>
      <c r="G36" s="72"/>
      <c r="H36" s="291"/>
      <c r="I36" s="291"/>
      <c r="J36" s="291"/>
      <c r="K36" s="291"/>
      <c r="L36" s="291"/>
      <c r="M36" s="291"/>
      <c r="N36" s="291"/>
      <c r="O36" s="291"/>
      <c r="P36" s="291"/>
      <c r="Q36" s="291"/>
    </row>
    <row r="37" spans="1:17" ht="11.25">
      <c r="A37" s="322"/>
      <c r="B37" s="72" t="s">
        <v>70</v>
      </c>
      <c r="C37" s="291"/>
      <c r="D37" s="291"/>
      <c r="E37" s="72"/>
      <c r="F37" s="72"/>
      <c r="G37" s="72"/>
      <c r="H37" s="291"/>
      <c r="I37" s="291"/>
      <c r="J37" s="291"/>
      <c r="K37" s="291"/>
      <c r="L37" s="291"/>
      <c r="M37" s="291"/>
      <c r="N37" s="291"/>
      <c r="O37" s="291"/>
      <c r="P37" s="291"/>
      <c r="Q37" s="291"/>
    </row>
    <row r="38" spans="1:17" ht="11.25">
      <c r="A38" s="322"/>
      <c r="B38" s="72" t="s">
        <v>254</v>
      </c>
      <c r="C38" s="291"/>
      <c r="D38" s="291"/>
      <c r="E38" s="72"/>
      <c r="F38" s="72"/>
      <c r="G38" s="72"/>
      <c r="H38" s="291"/>
      <c r="I38" s="291"/>
      <c r="J38" s="291"/>
      <c r="K38" s="291"/>
      <c r="L38" s="291"/>
      <c r="M38" s="291"/>
      <c r="N38" s="291"/>
      <c r="O38" s="291"/>
      <c r="P38" s="291"/>
      <c r="Q38" s="291"/>
    </row>
    <row r="39" spans="1:17" ht="11.25">
      <c r="A39" s="322"/>
      <c r="B39" s="72" t="s">
        <v>257</v>
      </c>
      <c r="C39" s="291"/>
      <c r="D39" s="291"/>
      <c r="E39" s="72"/>
      <c r="F39" s="72"/>
      <c r="G39" s="72"/>
      <c r="H39" s="291"/>
      <c r="I39" s="291"/>
      <c r="J39" s="291"/>
      <c r="K39" s="291"/>
      <c r="L39" s="291"/>
      <c r="M39" s="291"/>
      <c r="N39" s="291"/>
      <c r="O39" s="291"/>
      <c r="P39" s="291"/>
      <c r="Q39" s="291"/>
    </row>
    <row r="40" spans="1:17" ht="11.25">
      <c r="A40" s="75" t="s">
        <v>122</v>
      </c>
      <c r="B40" s="76" t="s">
        <v>119</v>
      </c>
      <c r="C40" s="294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6"/>
    </row>
    <row r="41" spans="1:17" ht="11.25">
      <c r="A41" s="360" t="s">
        <v>123</v>
      </c>
      <c r="B41" s="361"/>
      <c r="C41" s="360" t="s">
        <v>56</v>
      </c>
      <c r="D41" s="362"/>
      <c r="E41" s="270">
        <v>1328656</v>
      </c>
      <c r="F41" s="270">
        <v>394057</v>
      </c>
      <c r="G41" s="270">
        <v>934599</v>
      </c>
      <c r="H41" s="271">
        <v>1328656</v>
      </c>
      <c r="I41" s="270">
        <v>394057</v>
      </c>
      <c r="J41" s="270">
        <v>394057</v>
      </c>
      <c r="K41" s="272"/>
      <c r="L41" s="272"/>
      <c r="M41" s="270">
        <v>934599</v>
      </c>
      <c r="N41" s="270">
        <v>934599</v>
      </c>
      <c r="O41" s="268"/>
      <c r="P41" s="268"/>
      <c r="Q41" s="269"/>
    </row>
    <row r="42" spans="1:17" s="83" customFormat="1" ht="15" customHeight="1">
      <c r="A42" s="320" t="s">
        <v>543</v>
      </c>
      <c r="B42" s="320"/>
      <c r="C42" s="302" t="s">
        <v>56</v>
      </c>
      <c r="D42" s="303"/>
      <c r="E42" s="267">
        <v>7702370</v>
      </c>
      <c r="F42" s="267">
        <v>1769301</v>
      </c>
      <c r="G42" s="267">
        <v>5933069</v>
      </c>
      <c r="H42" s="267">
        <v>1572370</v>
      </c>
      <c r="I42" s="267">
        <v>446801</v>
      </c>
      <c r="J42" s="267">
        <v>441801</v>
      </c>
      <c r="K42" s="58"/>
      <c r="L42" s="267">
        <v>5000</v>
      </c>
      <c r="M42" s="267">
        <v>1125569</v>
      </c>
      <c r="N42" s="267">
        <v>1125569</v>
      </c>
      <c r="O42" s="58"/>
      <c r="P42" s="58"/>
      <c r="Q42" s="58"/>
    </row>
    <row r="44" spans="1:10" ht="11.25">
      <c r="A44" s="321" t="s">
        <v>124</v>
      </c>
      <c r="B44" s="321"/>
      <c r="C44" s="321"/>
      <c r="D44" s="321"/>
      <c r="E44" s="321"/>
      <c r="F44" s="321"/>
      <c r="G44" s="321"/>
      <c r="H44" s="321"/>
      <c r="I44" s="321"/>
      <c r="J44" s="321"/>
    </row>
    <row r="45" ht="11.25">
      <c r="A45" s="14" t="s">
        <v>142</v>
      </c>
    </row>
    <row r="46" ht="11.25">
      <c r="A46" s="14" t="s">
        <v>258</v>
      </c>
    </row>
  </sheetData>
  <mergeCells count="70">
    <mergeCell ref="C42:D42"/>
    <mergeCell ref="C31:Q34"/>
    <mergeCell ref="C36:C39"/>
    <mergeCell ref="D36:D39"/>
    <mergeCell ref="H36:H39"/>
    <mergeCell ref="I36:I39"/>
    <mergeCell ref="J36:J39"/>
    <mergeCell ref="K36:K39"/>
    <mergeCell ref="L36:L39"/>
    <mergeCell ref="C40:Q40"/>
    <mergeCell ref="A1:Q1"/>
    <mergeCell ref="Q25:Q28"/>
    <mergeCell ref="O16:O19"/>
    <mergeCell ref="P16:P19"/>
    <mergeCell ref="N7:Q7"/>
    <mergeCell ref="Q16:Q19"/>
    <mergeCell ref="K16:K19"/>
    <mergeCell ref="L16:L19"/>
    <mergeCell ref="N16:N19"/>
    <mergeCell ref="M16:M19"/>
    <mergeCell ref="P36:P39"/>
    <mergeCell ref="Q36:Q39"/>
    <mergeCell ref="N25:N28"/>
    <mergeCell ref="O25:O28"/>
    <mergeCell ref="P25:P28"/>
    <mergeCell ref="M36:M39"/>
    <mergeCell ref="C30:D30"/>
    <mergeCell ref="C29:Q29"/>
    <mergeCell ref="M25:M28"/>
    <mergeCell ref="I25:I28"/>
    <mergeCell ref="J25:J28"/>
    <mergeCell ref="K25:K28"/>
    <mergeCell ref="L25:L28"/>
    <mergeCell ref="N36:N39"/>
    <mergeCell ref="O36:O39"/>
    <mergeCell ref="C10:D10"/>
    <mergeCell ref="C11:Q14"/>
    <mergeCell ref="F4:F8"/>
    <mergeCell ref="G4:G8"/>
    <mergeCell ref="E3:E8"/>
    <mergeCell ref="F3:G3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42:B42"/>
    <mergeCell ref="A44:J44"/>
    <mergeCell ref="A11:A19"/>
    <mergeCell ref="A20:A28"/>
    <mergeCell ref="A31:A39"/>
    <mergeCell ref="C16:C19"/>
    <mergeCell ref="D16:D19"/>
    <mergeCell ref="H16:H19"/>
    <mergeCell ref="I16:I19"/>
    <mergeCell ref="J16:J19"/>
    <mergeCell ref="A41:B41"/>
    <mergeCell ref="C41:D41"/>
    <mergeCell ref="A3:A8"/>
    <mergeCell ref="B3:B8"/>
    <mergeCell ref="C3:C8"/>
    <mergeCell ref="D3:D8"/>
    <mergeCell ref="C20:Q23"/>
    <mergeCell ref="C25:C28"/>
    <mergeCell ref="D25:D28"/>
    <mergeCell ref="H25:H2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Miejskiej nr XV/56/07
z dnia 20 grudnia 2007r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Kazimiera Wyrębak-Kołek</cp:lastModifiedBy>
  <cp:lastPrinted>2008-01-04T08:23:13Z</cp:lastPrinted>
  <dcterms:created xsi:type="dcterms:W3CDTF">1998-12-09T13:02:10Z</dcterms:created>
  <dcterms:modified xsi:type="dcterms:W3CDTF">2008-01-04T08:23:15Z</dcterms:modified>
  <cp:category/>
  <cp:version/>
  <cp:contentType/>
  <cp:contentStatus/>
</cp:coreProperties>
</file>